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akharov\Desktop\OLEG\Rozpocty\Export\"/>
    </mc:Choice>
  </mc:AlternateContent>
  <bookViews>
    <workbookView xWindow="0" yWindow="0" windowWidth="0" windowHeight="0"/>
  </bookViews>
  <sheets>
    <sheet name="Rekapitulace stavby" sheetId="1" r:id="rId1"/>
    <sheet name="001.1 - Materiál - UOŽI" sheetId="2" r:id="rId2"/>
    <sheet name="002.1 - Materiál - UOŽI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'001.1 - Materiál - UOŽI'!$C$85:$K$107</definedName>
    <definedName name="_xlnm.Print_Area" localSheetId="1">'001.1 - Materiál - UOŽI'!$C$4:$J$41,'001.1 - Materiál - UOŽI'!$C$47:$J$65,'001.1 - Materiál - UOŽI'!$C$71:$K$107</definedName>
    <definedName name="_xlnm.Print_Titles" localSheetId="1">'001.1 - Materiál - UOŽI'!$85:$85</definedName>
    <definedName name="_xlnm._FilterDatabase" localSheetId="2" hidden="1">'002.1 - Materiál - UOŽI'!$C$85:$K$109</definedName>
    <definedName name="_xlnm.Print_Area" localSheetId="2">'002.1 - Materiál - UOŽI'!$C$4:$J$41,'002.1 - Materiál - UOŽI'!$C$47:$J$65,'002.1 - Materiál - UOŽI'!$C$71:$K$109</definedName>
    <definedName name="_xlnm.Print_Titles" localSheetId="2">'002.1 - Materiál - UOŽI'!$85:$85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0"/>
  <c r="E78"/>
  <c r="J59"/>
  <c r="F56"/>
  <c r="E54"/>
  <c r="J23"/>
  <c r="E23"/>
  <c r="J58"/>
  <c r="J22"/>
  <c r="J20"/>
  <c r="E20"/>
  <c r="F83"/>
  <c r="J19"/>
  <c r="J17"/>
  <c r="E17"/>
  <c r="F58"/>
  <c r="J16"/>
  <c r="J14"/>
  <c r="J80"/>
  <c r="E7"/>
  <c r="E74"/>
  <c i="2" r="J39"/>
  <c r="J38"/>
  <c i="1" r="AY56"/>
  <c i="2" r="J37"/>
  <c i="1" r="AX56"/>
  <c i="2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0"/>
  <c r="E78"/>
  <c r="J59"/>
  <c r="F56"/>
  <c r="E54"/>
  <c r="J23"/>
  <c r="E23"/>
  <c r="J82"/>
  <c r="J22"/>
  <c r="J20"/>
  <c r="E20"/>
  <c r="F59"/>
  <c r="J19"/>
  <c r="J17"/>
  <c r="E17"/>
  <c r="F82"/>
  <c r="J16"/>
  <c r="J14"/>
  <c r="J80"/>
  <c r="E7"/>
  <c r="E74"/>
  <c i="1" r="L50"/>
  <c r="AM50"/>
  <c r="AM49"/>
  <c r="L49"/>
  <c r="AM47"/>
  <c r="L47"/>
  <c r="L45"/>
  <c r="L44"/>
  <c i="2" r="J91"/>
  <c r="BK93"/>
  <c i="3" r="BK95"/>
  <c i="2" r="J93"/>
  <c i="3" r="BK94"/>
  <c r="J94"/>
  <c r="J109"/>
  <c r="BK102"/>
  <c r="BK91"/>
  <c r="J95"/>
  <c i="2" r="J100"/>
  <c r="J92"/>
  <c r="BK97"/>
  <c i="3" r="BK107"/>
  <c i="2" r="BK103"/>
  <c i="3" r="BK103"/>
  <c r="J96"/>
  <c i="2" r="BK95"/>
  <c i="3" r="J97"/>
  <c r="J106"/>
  <c i="2" r="BK91"/>
  <c i="3" r="J99"/>
  <c r="BK88"/>
  <c r="J103"/>
  <c r="J107"/>
  <c r="BK98"/>
  <c r="BK92"/>
  <c r="BK108"/>
  <c r="BK97"/>
  <c i="2" r="BK102"/>
  <c i="3" r="BK93"/>
  <c i="2" r="BK100"/>
  <c r="BK107"/>
  <c r="BK105"/>
  <c i="3" r="BK100"/>
  <c i="2" r="J103"/>
  <c r="BK96"/>
  <c r="BK94"/>
  <c r="J107"/>
  <c i="1" r="AS57"/>
  <c i="3" r="J100"/>
  <c r="BK106"/>
  <c i="2" r="BK89"/>
  <c r="J96"/>
  <c r="J98"/>
  <c r="J101"/>
  <c r="BK90"/>
  <c i="3" r="J93"/>
  <c i="2" r="F36"/>
  <c r="F39"/>
  <c i="3" r="J108"/>
  <c i="2" r="J106"/>
  <c i="3" r="BK96"/>
  <c r="J89"/>
  <c i="2" r="J90"/>
  <c r="J88"/>
  <c i="3" r="J104"/>
  <c r="BK104"/>
  <c i="2" r="J36"/>
  <c i="3" r="BK89"/>
  <c i="2" r="F37"/>
  <c i="3" r="J91"/>
  <c i="2" r="J99"/>
  <c r="BK92"/>
  <c r="J104"/>
  <c i="3" r="J105"/>
  <c r="BK109"/>
  <c i="2" r="J94"/>
  <c r="BK88"/>
  <c r="F38"/>
  <c i="3" r="J90"/>
  <c i="2" r="BK106"/>
  <c r="J105"/>
  <c i="3" r="J102"/>
  <c i="2" r="J95"/>
  <c i="3" r="J88"/>
  <c i="2" r="BK99"/>
  <c i="3" r="J92"/>
  <c i="2" r="J89"/>
  <c i="3" r="BK90"/>
  <c i="2" r="J97"/>
  <c r="BK104"/>
  <c i="3" r="BK99"/>
  <c i="2" r="BK98"/>
  <c i="3" r="BK101"/>
  <c i="1" r="AS55"/>
  <c i="2" r="J102"/>
  <c i="3" r="J98"/>
  <c r="J101"/>
  <c r="BK105"/>
  <c i="2" r="BK101"/>
  <c l="1" r="BK87"/>
  <c r="J87"/>
  <c r="J64"/>
  <c r="P87"/>
  <c r="P86"/>
  <c i="1" r="AU56"/>
  <c i="2" r="T87"/>
  <c r="T86"/>
  <c i="3" r="R87"/>
  <c r="R86"/>
  <c i="2" r="R87"/>
  <c r="R86"/>
  <c i="3" r="P87"/>
  <c r="P86"/>
  <c i="1" r="AU58"/>
  <c i="3" r="BK87"/>
  <c r="J87"/>
  <c r="J64"/>
  <c r="T87"/>
  <c r="T86"/>
  <c r="F59"/>
  <c r="J82"/>
  <c r="F82"/>
  <c r="BE93"/>
  <c r="BE95"/>
  <c r="BE88"/>
  <c r="BE89"/>
  <c r="BE90"/>
  <c r="BE96"/>
  <c r="J56"/>
  <c r="BE97"/>
  <c r="BE99"/>
  <c r="E50"/>
  <c r="BE91"/>
  <c r="BE100"/>
  <c r="BE94"/>
  <c r="BE98"/>
  <c r="BE102"/>
  <c r="BE106"/>
  <c r="BE92"/>
  <c r="BE101"/>
  <c r="BE103"/>
  <c r="BE104"/>
  <c r="BE105"/>
  <c r="BE107"/>
  <c r="BE108"/>
  <c r="BE109"/>
  <c i="2" r="BE101"/>
  <c r="BE107"/>
  <c i="1" r="AW56"/>
  <c i="2" r="J56"/>
  <c r="F58"/>
  <c r="F83"/>
  <c r="BE90"/>
  <c r="BE95"/>
  <c r="BE96"/>
  <c r="BE97"/>
  <c r="BE98"/>
  <c r="BE99"/>
  <c r="BE100"/>
  <c r="E50"/>
  <c r="BE91"/>
  <c r="BE102"/>
  <c i="1" r="BA56"/>
  <c r="BC56"/>
  <c r="BB56"/>
  <c i="2" r="J58"/>
  <c r="BE88"/>
  <c r="BE89"/>
  <c r="BE92"/>
  <c r="BE93"/>
  <c r="BE94"/>
  <c r="BE103"/>
  <c r="BE104"/>
  <c r="BE105"/>
  <c r="BE106"/>
  <c i="1" r="BD56"/>
  <c i="3" r="F38"/>
  <c i="1" r="BC58"/>
  <c r="BC57"/>
  <c r="AY57"/>
  <c r="AU55"/>
  <c r="BD55"/>
  <c r="BC55"/>
  <c r="AY55"/>
  <c i="3" r="F39"/>
  <c i="1" r="BD58"/>
  <c r="BD57"/>
  <c r="AS54"/>
  <c r="BB55"/>
  <c r="AX55"/>
  <c r="AU57"/>
  <c r="BA55"/>
  <c r="AW55"/>
  <c i="3" r="F36"/>
  <c i="1" r="BA58"/>
  <c r="BA57"/>
  <c r="AW57"/>
  <c i="3" r="J36"/>
  <c i="1" r="AW58"/>
  <c i="3" r="F37"/>
  <c i="1" r="BB58"/>
  <c r="BB57"/>
  <c r="AX57"/>
  <c i="2" l="1" r="BK86"/>
  <c r="J86"/>
  <c r="J63"/>
  <c i="3" r="BK86"/>
  <c r="J86"/>
  <c r="J63"/>
  <c i="1" r="AU54"/>
  <c i="2" r="J32"/>
  <c i="1" r="AG56"/>
  <c r="AG55"/>
  <c r="BC54"/>
  <c r="W32"/>
  <c i="3" r="J35"/>
  <c i="1" r="AV58"/>
  <c r="AT58"/>
  <c r="BD54"/>
  <c r="W33"/>
  <c r="BA54"/>
  <c r="W30"/>
  <c i="3" r="F35"/>
  <c i="1" r="AZ58"/>
  <c r="AZ57"/>
  <c r="AV57"/>
  <c r="AT57"/>
  <c i="2" r="J35"/>
  <c i="1" r="AV56"/>
  <c r="AT56"/>
  <c i="2" r="F35"/>
  <c i="1" r="AZ56"/>
  <c r="AZ55"/>
  <c r="AV55"/>
  <c r="AT55"/>
  <c r="BB54"/>
  <c r="W31"/>
  <c l="1" r="AN56"/>
  <c r="AN55"/>
  <c i="2" r="J41"/>
  <c i="3" r="J32"/>
  <c i="1" r="AG58"/>
  <c r="AG57"/>
  <c r="AW54"/>
  <c r="AK30"/>
  <c r="AX54"/>
  <c r="AZ54"/>
  <c r="W29"/>
  <c r="AY54"/>
  <c i="3" l="1" r="J41"/>
  <c i="1" r="AN58"/>
  <c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<sst xmlns="http://schemas.openxmlformats.org/spreadsheetml/2006/main">
  <si>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</si>
  <si>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</si>
  <si>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</si>
  <si>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</si>
  <si>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</si>
  <si>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{05dc3c44-77cd-403c-bca1-5e2d599ed781}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</si>
  <si>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</si>
  <si>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</si>
  <si>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</si>
  <si>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</si>
  <si>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</si>
  <si>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</si>
  <si>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</si>
  <si>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</si>
  <si>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</si>
  <si>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</si>
  <si>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</si>
  <si>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osvětlení ve vybraných lokalitách 2024 - OŘ PHA</t>
  </si>
  <si>
    <t>KSO:</t>
  </si>
  <si>
    <t/>
  </si>
  <si>
    <t>CC-CZ:</t>
  </si>
  <si>
    <t>Místo:</t>
  </si>
  <si>
    <t xml:space="preserve"> </t>
  </si>
  <si>
    <t>Datum:</t>
  </si>
  <si>
    <t>26. 6. 2024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</si>
  <si>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</si>
  <si>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</si>
  <si>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</si>
  <si>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</si>
  <si>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</si>
  <si>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</si>
  <si>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</si>
  <si>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</si>
  <si>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70994234</t>
  </si>
  <si>
    <t>Správa železnic, s.o. Zástupce přednosty SEE</t>
  </si>
  <si>
    <t>CZ70994234</t>
  </si>
  <si>
    <t>Poznámka:</t>
  </si>
  <si>
    <t>Soupis prací je sestaven s využitím Cenové soustavy UOŽI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</si>
  <si>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</si>
  <si>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</si>
  <si>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</si>
  <si>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</si>
  <si>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</si>
  <si>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</si>
  <si>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</si>
  <si>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</si>
  <si>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</si>
  <si>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</si>
  <si>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</si>
  <si>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</si>
  <si>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</si>
  <si>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</si>
  <si>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</si>
  <si>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</si>
  <si>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</si>
  <si>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</si>
  <si>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</si>
  <si>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</si>
  <si>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</si>
  <si>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</si>
  <si>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</si>
  <si>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</si>
  <si>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</si>
  <si>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</si>
  <si>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</si>
  <si>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</si>
  <si>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</si>
  <si>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</si>
  <si>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</si>
  <si>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</si>
  <si>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</si>
  <si>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</si>
  <si>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</si>
  <si>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</si>
  <si>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</si>
  <si>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</si>
  <si>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SO001</t>
  </si>
  <si>
    <t>Oprava osvětlení žst. Beroun</t>
  </si>
  <si>
    <t>STA</t>
  </si>
  <si>
    <t>1</t>
  </si>
  <si>
    <t>{41bcbfbc-e20f-4c8c-8ae0-228f9ec3c653}</t>
  </si>
  <si>
    <t>2</t>
  </si>
  <si>
    <t>/</t>
  </si>
  <si>
    <t>001.1</t>
  </si>
  <si>
    <t>Materiál - UOŽI</t>
  </si>
  <si>
    <t>Soupis</t>
  </si>
  <si>
    <t>{624b4330-fddd-46ec-9e96-248273db7d1c}</t>
  </si>
  <si>
    <t>SO002</t>
  </si>
  <si>
    <t>Oprava osvětlení žst. Kralupy nad Vltavou</t>
  </si>
  <si>
    <t>{88cf12f9-930e-4162-bc1b-cfbd24591169}</t>
  </si>
  <si>
    <t>002.1</t>
  </si>
  <si>
    <t>{a18f69d1-4204-4681-916b-4d1702e6c073}</t>
  </si>
  <si>
    <t>KRYCÍ LIST SOUPISU PRACÍ</t>
  </si>
  <si>
    <t>Objekt:</t>
  </si>
  <si>
    <t>SO001 - Oprava osvětlení žst. Beroun</t>
  </si>
  <si>
    <t>Soupis:</t>
  </si>
  <si>
    <t>001.1 - Materiál - UOŽI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</si>
  <si>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</si>
  <si>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</si>
  <si>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</si>
  <si>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</si>
  <si>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</si>
  <si>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</si>
  <si>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</si>
  <si>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</si>
  <si>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</si>
  <si>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</si>
  <si>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</si>
  <si>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</si>
  <si>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</si>
  <si>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</si>
  <si>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</si>
  <si>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</si>
  <si>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</si>
  <si>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</si>
  <si>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</si>
  <si>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</si>
  <si>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</si>
  <si>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</si>
  <si>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14</t>
  </si>
  <si>
    <t>M</t>
  </si>
  <si>
    <t>7492502200</t>
  </si>
  <si>
    <t>Kabely, vodiče, šňůry Cu - nn Kabel silový Cu, plastová izolace, stíněný 1-CYKFY 12 x 1 - 2,5 mm2</t>
  </si>
  <si>
    <t>m</t>
  </si>
  <si>
    <t>Sborník UOŽI 01 2024</t>
  </si>
  <si>
    <t>512</t>
  </si>
  <si>
    <t>1096596111</t>
  </si>
  <si>
    <t>15</t>
  </si>
  <si>
    <t>7492501510</t>
  </si>
  <si>
    <t>Kabely, vodiče, šňůry Cu - nn Kabel silový Cu pro pohyblivé přívody, izolace pryžová H05RR-F 3G1,5 (3Cx1,5 CGSG)</t>
  </si>
  <si>
    <t>-497382285</t>
  </si>
  <si>
    <t>20</t>
  </si>
  <si>
    <t>7497700170</t>
  </si>
  <si>
    <t xml:space="preserve">Konstrukční prvky trakčního vedení  Pásek nerezový stahovací o šíři 9,5mm</t>
  </si>
  <si>
    <t>-1865269192</t>
  </si>
  <si>
    <t>18</t>
  </si>
  <si>
    <t>R7494000002</t>
  </si>
  <si>
    <t>Kabelová skříň MX</t>
  </si>
  <si>
    <t>kus</t>
  </si>
  <si>
    <t>1548734702</t>
  </si>
  <si>
    <t>16</t>
  </si>
  <si>
    <t>7491100310</t>
  </si>
  <si>
    <t>Trubková vedení Pevné elektroinstalační trubky 8040 pr.40 1250N PVC černá</t>
  </si>
  <si>
    <t>1656198476</t>
  </si>
  <si>
    <t>9</t>
  </si>
  <si>
    <t>K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</si>
  <si>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</si>
  <si>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</si>
  <si>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-2070013496</t>
  </si>
  <si>
    <t>8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</si>
  <si>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</si>
  <si>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</si>
  <si>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547159901</t>
  </si>
  <si>
    <t>23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</si>
  <si>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</si>
  <si>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</si>
  <si>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-808832510</t>
  </si>
  <si>
    <t>19</t>
  </si>
  <si>
    <t>7492756040</t>
  </si>
  <si>
    <t>Pomocné práce pro montáž kabelů zatažení kabelů do chráničky do 4 kg/m</t>
  </si>
  <si>
    <t>977897868</t>
  </si>
  <si>
    <t>R7493100680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</si>
  <si>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</si>
  <si>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-2086184482</t>
  </si>
  <si>
    <t>11</t>
  </si>
  <si>
    <t>7493152535</t>
  </si>
  <si>
    <t>Montáž svítidla pro železnici na osvětlovací věž - kompletace a montáž včetně "superlife" světelného zdroje, elektronického předřadníku a připojení kabelu</t>
  </si>
  <si>
    <t>85487110</t>
  </si>
  <si>
    <t>26</t>
  </si>
  <si>
    <t>7493173012</t>
  </si>
  <si>
    <t>Demontáž elektrovýzbroje osvětlovacích stožárů do výšky 35 m - svítidlo, kabely, rozvodnice</t>
  </si>
  <si>
    <t>1048695705</t>
  </si>
  <si>
    <t>22</t>
  </si>
  <si>
    <t>7494251010</t>
  </si>
  <si>
    <t>Montáž rozvaděčů skříňových oceloplechových IP40, prázdných jednostranného pole výška do 2 250 mm hloubka do 800 mm š do 500 mm - včetně bočních zákrytů, dodání atestů a celkové revizní zprávy včetně kusové zkoušky, neobsahuje elektrovýzbroj</t>
  </si>
  <si>
    <t>6727802</t>
  </si>
  <si>
    <t>25</t>
  </si>
  <si>
    <t>7494556010</t>
  </si>
  <si>
    <t>Montáž vzduchových stykačů do 100 A - včetně pomocných kontaktů</t>
  </si>
  <si>
    <t>1536831773</t>
  </si>
  <si>
    <t>7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</si>
  <si>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</si>
  <si>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</si>
  <si>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-1240969007</t>
  </si>
  <si>
    <t>27</t>
  </si>
  <si>
    <t>7499250525</t>
  </si>
  <si>
    <t>Vyhotovení výchozí revizní zprávy příplatek za každých dalších i započatých 500 000 Kč přes 1 000 000 Kč</t>
  </si>
  <si>
    <t>211621980</t>
  </si>
  <si>
    <t>6</t>
  </si>
  <si>
    <t>7499557010</t>
  </si>
  <si>
    <t>Měření intenzity osvětlení instalovaného v rozsahu 1 000 m2 zjišťované plochy - měření intenzity umělého osvětlení v rozsahu tohoto SO dle ČSN EN 12464-1/2 včetně vyhotovení protokolu</t>
  </si>
  <si>
    <t>694681613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</si>
  <si>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</si>
  <si>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</si>
  <si>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hod</t>
  </si>
  <si>
    <t>-1217570548</t>
  </si>
  <si>
    <t>5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</si>
  <si>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</si>
  <si>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</si>
  <si>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t</t>
  </si>
  <si>
    <t>1832345910</t>
  </si>
  <si>
    <t>24</t>
  </si>
  <si>
    <t>7494004204</t>
  </si>
  <si>
    <t>Modulární přístroje Spínací přístroje Instalační stykače AC Ith 25 A, Uc AC 230 V, 4x zapínací kontakt, AC-3: 8,5A</t>
  </si>
  <si>
    <t>1111085211</t>
  </si>
  <si>
    <t>SO002 - Oprava osvětlení žst. Kralupy nad Vltavou</t>
  </si>
  <si>
    <t>002.1 - Materiál - UOŽI</t>
  </si>
  <si>
    <t>30</t>
  </si>
  <si>
    <t>-1587482605</t>
  </si>
  <si>
    <t>7494003290</t>
  </si>
  <si>
    <t>Modulární přístroje Jističe do 80 A; 10 kA 2-pólové In 10 A, Ue AC 230/400 V / DC 144 V, charakteristika B, 2pól, Icn 10 kA</t>
  </si>
  <si>
    <t>1601891381</t>
  </si>
  <si>
    <t>7494351020</t>
  </si>
  <si>
    <t>Montáž jističů (do 10 kA) dvoupólových nebo 1+N pólových do 20 A</t>
  </si>
  <si>
    <t>299845892</t>
  </si>
  <si>
    <t>28</t>
  </si>
  <si>
    <t>462359392</t>
  </si>
  <si>
    <t>29</t>
  </si>
  <si>
    <t>-383121433</t>
  </si>
  <si>
    <t>31</t>
  </si>
  <si>
    <t>-1258270780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</si>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</sst>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vertical="top"/>
    </xf>
    <xf numFmtId="0" fontId="44" fillId="0" borderId="1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/>
    </xf>
    <xf numFmtId="49" fontId="44" fillId="0" borderId="1" xfId="0" applyNumberFormat="1" applyFont="1" applyBorder="1" applyAlignment="1" applyProtection="1">
      <alignment horizontal="left" vertical="center"/>
    </xf>
    <xf numFmtId="0" fontId="4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SO01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Modernizace osvětlení ve vybraných lokalitách 2024 - OŘ PHA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26. 6. 2024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32</v>
      </c>
      <c r="AJ50" s="38"/>
      <c r="AK50" s="38"/>
      <c r="AL50" s="38"/>
      <c r="AM50" s="71" t="str">
        <f>IF(E20="","",E20)</f>
        <v>Správa železnic, s.o. Zástupce přednosty SEE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ROUND(AG55+AG57,2)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ROUND(AS55+AS57,2)</f>
        <v>0</v>
      </c>
      <c r="AT54" s="104">
        <f>ROUND(SUM(AV54:AW54),2)</f>
        <v>0</v>
      </c>
      <c r="AU54" s="105">
        <f>ROUND(AU55+AU57,5)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ROUND(AZ55+AZ57,2)</f>
        <v>0</v>
      </c>
      <c r="BA54" s="104">
        <f>ROUND(BA55+BA57,2)</f>
        <v>0</v>
      </c>
      <c r="BB54" s="104">
        <f>ROUND(BB55+BB57,2)</f>
        <v>0</v>
      </c>
      <c r="BC54" s="104">
        <f>ROUND(BC55+BC57,2)</f>
        <v>0</v>
      </c>
      <c r="BD54" s="106">
        <f>ROUND(BD55+BD57,2)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16.5" customHeight="1">
      <c r="A55" s="7"/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ROUND(AG56,2)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78</v>
      </c>
      <c r="AR55" s="116"/>
      <c r="AS55" s="117">
        <f>ROUND(AS56,2)</f>
        <v>0</v>
      </c>
      <c r="AT55" s="118">
        <f>ROUND(SUM(AV55:AW55),2)</f>
        <v>0</v>
      </c>
      <c r="AU55" s="119">
        <f>ROUND(AU56,5)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ROUND(AZ56,2)</f>
        <v>0</v>
      </c>
      <c r="BA55" s="118">
        <f>ROUND(BA56,2)</f>
        <v>0</v>
      </c>
      <c r="BB55" s="118">
        <f>ROUND(BB56,2)</f>
        <v>0</v>
      </c>
      <c r="BC55" s="118">
        <f>ROUND(BC56,2)</f>
        <v>0</v>
      </c>
      <c r="BD55" s="120">
        <f>ROUND(BD56,2)</f>
        <v>0</v>
      </c>
      <c r="BE55" s="7"/>
      <c r="BS55" s="121" t="s">
        <v>71</v>
      </c>
      <c r="BT55" s="121" t="s">
        <v>79</v>
      </c>
      <c r="BU55" s="121" t="s">
        <v>73</v>
      </c>
      <c r="BV55" s="121" t="s">
        <v>74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4" customFormat="1" ht="16.5" customHeight="1">
      <c r="A56" s="122" t="s">
        <v>82</v>
      </c>
      <c r="B56" s="61"/>
      <c r="C56" s="123"/>
      <c r="D56" s="123"/>
      <c r="E56" s="124" t="s">
        <v>83</v>
      </c>
      <c r="F56" s="124"/>
      <c r="G56" s="124"/>
      <c r="H56" s="124"/>
      <c r="I56" s="124"/>
      <c r="J56" s="123"/>
      <c r="K56" s="124" t="s">
        <v>84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'001.1 - Materiál - UOŽI'!J32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85</v>
      </c>
      <c r="AR56" s="63"/>
      <c r="AS56" s="127">
        <v>0</v>
      </c>
      <c r="AT56" s="128">
        <f>ROUND(SUM(AV56:AW56),2)</f>
        <v>0</v>
      </c>
      <c r="AU56" s="129">
        <f>'001.1 - Materiál - UOŽI'!P86</f>
        <v>0</v>
      </c>
      <c r="AV56" s="128">
        <f>'001.1 - Materiál - UOŽI'!J35</f>
        <v>0</v>
      </c>
      <c r="AW56" s="128">
        <f>'001.1 - Materiál - UOŽI'!J36</f>
        <v>0</v>
      </c>
      <c r="AX56" s="128">
        <f>'001.1 - Materiál - UOŽI'!J37</f>
        <v>0</v>
      </c>
      <c r="AY56" s="128">
        <f>'001.1 - Materiál - UOŽI'!J38</f>
        <v>0</v>
      </c>
      <c r="AZ56" s="128">
        <f>'001.1 - Materiál - UOŽI'!F35</f>
        <v>0</v>
      </c>
      <c r="BA56" s="128">
        <f>'001.1 - Materiál - UOŽI'!F36</f>
        <v>0</v>
      </c>
      <c r="BB56" s="128">
        <f>'001.1 - Materiál - UOŽI'!F37</f>
        <v>0</v>
      </c>
      <c r="BC56" s="128">
        <f>'001.1 - Materiál - UOŽI'!F38</f>
        <v>0</v>
      </c>
      <c r="BD56" s="130">
        <f>'001.1 - Materiál - UOŽI'!F39</f>
        <v>0</v>
      </c>
      <c r="BE56" s="4"/>
      <c r="BT56" s="131" t="s">
        <v>81</v>
      </c>
      <c r="BV56" s="131" t="s">
        <v>74</v>
      </c>
      <c r="BW56" s="131" t="s">
        <v>86</v>
      </c>
      <c r="BX56" s="131" t="s">
        <v>80</v>
      </c>
      <c r="CL56" s="131" t="s">
        <v>19</v>
      </c>
    </row>
    <row r="57" s="7" customFormat="1" ht="24.75" customHeight="1">
      <c r="A57" s="7"/>
      <c r="B57" s="109"/>
      <c r="C57" s="110"/>
      <c r="D57" s="111" t="s">
        <v>87</v>
      </c>
      <c r="E57" s="111"/>
      <c r="F57" s="111"/>
      <c r="G57" s="111"/>
      <c r="H57" s="111"/>
      <c r="I57" s="112"/>
      <c r="J57" s="111" t="s">
        <v>88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ROUND(AG58,2)</f>
        <v>0</v>
      </c>
      <c r="AH57" s="112"/>
      <c r="AI57" s="112"/>
      <c r="AJ57" s="112"/>
      <c r="AK57" s="112"/>
      <c r="AL57" s="112"/>
      <c r="AM57" s="112"/>
      <c r="AN57" s="114">
        <f>SUM(AG57,AT57)</f>
        <v>0</v>
      </c>
      <c r="AO57" s="112"/>
      <c r="AP57" s="112"/>
      <c r="AQ57" s="115" t="s">
        <v>78</v>
      </c>
      <c r="AR57" s="116"/>
      <c r="AS57" s="117">
        <f>ROUND(AS58,2)</f>
        <v>0</v>
      </c>
      <c r="AT57" s="118">
        <f>ROUND(SUM(AV57:AW57),2)</f>
        <v>0</v>
      </c>
      <c r="AU57" s="119">
        <f>ROUND(AU58,5)</f>
        <v>0</v>
      </c>
      <c r="AV57" s="118">
        <f>ROUND(AZ57*L29,2)</f>
        <v>0</v>
      </c>
      <c r="AW57" s="118">
        <f>ROUND(BA57*L30,2)</f>
        <v>0</v>
      </c>
      <c r="AX57" s="118">
        <f>ROUND(BB57*L29,2)</f>
        <v>0</v>
      </c>
      <c r="AY57" s="118">
        <f>ROUND(BC57*L30,2)</f>
        <v>0</v>
      </c>
      <c r="AZ57" s="118">
        <f>ROUND(AZ58,2)</f>
        <v>0</v>
      </c>
      <c r="BA57" s="118">
        <f>ROUND(BA58,2)</f>
        <v>0</v>
      </c>
      <c r="BB57" s="118">
        <f>ROUND(BB58,2)</f>
        <v>0</v>
      </c>
      <c r="BC57" s="118">
        <f>ROUND(BC58,2)</f>
        <v>0</v>
      </c>
      <c r="BD57" s="120">
        <f>ROUND(BD58,2)</f>
        <v>0</v>
      </c>
      <c r="BE57" s="7"/>
      <c r="BS57" s="121" t="s">
        <v>71</v>
      </c>
      <c r="BT57" s="121" t="s">
        <v>79</v>
      </c>
      <c r="BU57" s="121" t="s">
        <v>73</v>
      </c>
      <c r="BV57" s="121" t="s">
        <v>74</v>
      </c>
      <c r="BW57" s="121" t="s">
        <v>89</v>
      </c>
      <c r="BX57" s="121" t="s">
        <v>5</v>
      </c>
      <c r="CL57" s="121" t="s">
        <v>19</v>
      </c>
      <c r="CM57" s="121" t="s">
        <v>81</v>
      </c>
    </row>
    <row r="58" s="4" customFormat="1" ht="16.5" customHeight="1">
      <c r="A58" s="122" t="s">
        <v>82</v>
      </c>
      <c r="B58" s="61"/>
      <c r="C58" s="123"/>
      <c r="D58" s="123"/>
      <c r="E58" s="124" t="s">
        <v>90</v>
      </c>
      <c r="F58" s="124"/>
      <c r="G58" s="124"/>
      <c r="H58" s="124"/>
      <c r="I58" s="124"/>
      <c r="J58" s="123"/>
      <c r="K58" s="124" t="s">
        <v>84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'002.1 - Materiál - UOŽI'!J32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85</v>
      </c>
      <c r="AR58" s="63"/>
      <c r="AS58" s="132">
        <v>0</v>
      </c>
      <c r="AT58" s="133">
        <f>ROUND(SUM(AV58:AW58),2)</f>
        <v>0</v>
      </c>
      <c r="AU58" s="134">
        <f>'002.1 - Materiál - UOŽI'!P86</f>
        <v>0</v>
      </c>
      <c r="AV58" s="133">
        <f>'002.1 - Materiál - UOŽI'!J35</f>
        <v>0</v>
      </c>
      <c r="AW58" s="133">
        <f>'002.1 - Materiál - UOŽI'!J36</f>
        <v>0</v>
      </c>
      <c r="AX58" s="133">
        <f>'002.1 - Materiál - UOŽI'!J37</f>
        <v>0</v>
      </c>
      <c r="AY58" s="133">
        <f>'002.1 - Materiál - UOŽI'!J38</f>
        <v>0</v>
      </c>
      <c r="AZ58" s="133">
        <f>'002.1 - Materiál - UOŽI'!F35</f>
        <v>0</v>
      </c>
      <c r="BA58" s="133">
        <f>'002.1 - Materiál - UOŽI'!F36</f>
        <v>0</v>
      </c>
      <c r="BB58" s="133">
        <f>'002.1 - Materiál - UOŽI'!F37</f>
        <v>0</v>
      </c>
      <c r="BC58" s="133">
        <f>'002.1 - Materiál - UOŽI'!F38</f>
        <v>0</v>
      </c>
      <c r="BD58" s="135">
        <f>'002.1 - Materiál - UOŽI'!F39</f>
        <v>0</v>
      </c>
      <c r="BE58" s="4"/>
      <c r="BT58" s="131" t="s">
        <v>81</v>
      </c>
      <c r="BV58" s="131" t="s">
        <v>74</v>
      </c>
      <c r="BW58" s="131" t="s">
        <v>91</v>
      </c>
      <c r="BX58" s="131" t="s">
        <v>89</v>
      </c>
      <c r="CL58" s="131" t="s">
        <v>19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8mFjm+YXSKxYRJfoJkyZd8jaUZ6AUVQUSt5vKb4tDZU+dticoKVr1vJ3UWHcprkIaV43CwyDnbimWSI8OyKHKg==" hashValue="j+Sup0al+qbQUc8Bvk6d5jQSF4AvqVlLfKY9u1hcYhrLj0cY7gki6zaDK/qVrHR0fTBoM6AIuTHNwC5LtLK6y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001.1 - Materiál - UOŽI'!C2" display="/"/>
    <hyperlink ref="A58" location="'002.1 - Materiál - UOŽ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81</v>
      </c>
    </row>
    <row r="4" s="1" customFormat="1" ht="24.96" customHeight="1">
      <c r="B4" s="18"/>
      <c r="D4" s="138" t="s">
        <v>92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Modernizace osvětlení ve vybraných lokalitách 2024 - OŘ PHA</v>
      </c>
      <c r="F7" s="140"/>
      <c r="G7" s="140"/>
      <c r="H7" s="140"/>
      <c r="L7" s="18"/>
    </row>
    <row r="8" s="1" customFormat="1" ht="12" customHeight="1">
      <c r="B8" s="18"/>
      <c r="D8" s="140" t="s">
        <v>93</v>
      </c>
      <c r="L8" s="18"/>
    </row>
    <row r="9" s="2" customFormat="1" ht="16.5" customHeight="1">
      <c r="A9" s="36"/>
      <c r="B9" s="42"/>
      <c r="C9" s="36"/>
      <c r="D9" s="36"/>
      <c r="E9" s="141" t="s">
        <v>94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95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96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26. 6. 2024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tr">
        <f>IF('Rekapitulace stavby'!AN10="","",'Rekapitulace stavby'!AN10)</f>
        <v/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tr">
        <f>IF('Rekapitulace stavby'!E11="","",'Rekapitulace stavby'!E11)</f>
        <v xml:space="preserve"> </v>
      </c>
      <c r="F17" s="36"/>
      <c r="G17" s="36"/>
      <c r="H17" s="36"/>
      <c r="I17" s="140" t="s">
        <v>27</v>
      </c>
      <c r="J17" s="131" t="str">
        <f>IF('Rekapitulace stavby'!AN11="","",'Rekapitulace stavby'!AN11)</f>
        <v/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28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27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30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27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32</v>
      </c>
      <c r="E25" s="36"/>
      <c r="F25" s="36"/>
      <c r="G25" s="36"/>
      <c r="H25" s="36"/>
      <c r="I25" s="140" t="s">
        <v>26</v>
      </c>
      <c r="J25" s="131" t="s">
        <v>33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34</v>
      </c>
      <c r="F26" s="36"/>
      <c r="G26" s="36"/>
      <c r="H26" s="36"/>
      <c r="I26" s="140" t="s">
        <v>27</v>
      </c>
      <c r="J26" s="131" t="s">
        <v>35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36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37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38</v>
      </c>
      <c r="E32" s="36"/>
      <c r="F32" s="36"/>
      <c r="G32" s="36"/>
      <c r="H32" s="36"/>
      <c r="I32" s="36"/>
      <c r="J32" s="151">
        <f>ROUND(J86,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40</v>
      </c>
      <c r="G34" s="36"/>
      <c r="H34" s="36"/>
      <c r="I34" s="152" t="s">
        <v>39</v>
      </c>
      <c r="J34" s="152" t="s">
        <v>41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42</v>
      </c>
      <c r="E35" s="140" t="s">
        <v>43</v>
      </c>
      <c r="F35" s="154">
        <f>ROUND((SUM(BE86:BE107)),  2)</f>
        <v>0</v>
      </c>
      <c r="G35" s="36"/>
      <c r="H35" s="36"/>
      <c r="I35" s="155">
        <v>0.20999999999999999</v>
      </c>
      <c r="J35" s="154">
        <f>ROUND(((SUM(BE86:BE107))*I35),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44</v>
      </c>
      <c r="F36" s="154">
        <f>ROUND((SUM(BF86:BF107)),  2)</f>
        <v>0</v>
      </c>
      <c r="G36" s="36"/>
      <c r="H36" s="36"/>
      <c r="I36" s="155">
        <v>0.12</v>
      </c>
      <c r="J36" s="154">
        <f>ROUND(((SUM(BF86:BF107))*I36),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45</v>
      </c>
      <c r="F37" s="154">
        <f>ROUND((SUM(BG86:BG107)),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46</v>
      </c>
      <c r="F38" s="154">
        <f>ROUND((SUM(BH86:BH107)),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47</v>
      </c>
      <c r="F39" s="154">
        <f>ROUND((SUM(BI86:BI107)),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48</v>
      </c>
      <c r="E41" s="158"/>
      <c r="F41" s="158"/>
      <c r="G41" s="159" t="s">
        <v>49</v>
      </c>
      <c r="H41" s="160" t="s">
        <v>50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97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Modernizace osvětlení ve vybraných lokalitách 2024 - OŘ PHA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93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94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95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001.1 - Materiál - UOŽI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26. 6. 2024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 </v>
      </c>
      <c r="G58" s="38"/>
      <c r="H58" s="38"/>
      <c r="I58" s="30" t="s">
        <v>30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40.05" customHeight="1">
      <c r="A59" s="36"/>
      <c r="B59" s="37"/>
      <c r="C59" s="30" t="s">
        <v>28</v>
      </c>
      <c r="D59" s="38"/>
      <c r="E59" s="38"/>
      <c r="F59" s="25" t="str">
        <f>IF(E20="","",E20)</f>
        <v>Vyplň údaj</v>
      </c>
      <c r="G59" s="38"/>
      <c r="H59" s="38"/>
      <c r="I59" s="30" t="s">
        <v>32</v>
      </c>
      <c r="J59" s="34" t="str">
        <f>E26</f>
        <v>Správa železnic, s.o. Zástupce přednosty SEE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98</v>
      </c>
      <c r="D61" s="169"/>
      <c r="E61" s="169"/>
      <c r="F61" s="169"/>
      <c r="G61" s="169"/>
      <c r="H61" s="169"/>
      <c r="I61" s="169"/>
      <c r="J61" s="170" t="s">
        <v>99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70</v>
      </c>
      <c r="D63" s="38"/>
      <c r="E63" s="38"/>
      <c r="F63" s="38"/>
      <c r="G63" s="38"/>
      <c r="H63" s="38"/>
      <c r="I63" s="38"/>
      <c r="J63" s="100">
        <f>J86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100</v>
      </c>
    </row>
    <row r="64" s="9" customFormat="1" ht="24.96" customHeight="1">
      <c r="A64" s="9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J87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102</v>
      </c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67" t="str">
        <f>E7</f>
        <v>Modernizace osvětlení ve vybraných lokalitách 2024 - OŘ PHA</v>
      </c>
      <c r="F74" s="30"/>
      <c r="G74" s="30"/>
      <c r="H74" s="30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9"/>
      <c r="C75" s="30" t="s">
        <v>93</v>
      </c>
      <c r="D75" s="20"/>
      <c r="E75" s="20"/>
      <c r="F75" s="20"/>
      <c r="G75" s="20"/>
      <c r="H75" s="20"/>
      <c r="I75" s="20"/>
      <c r="J75" s="20"/>
      <c r="K75" s="20"/>
      <c r="L75" s="18"/>
    </row>
    <row r="76" s="2" customFormat="1" ht="16.5" customHeight="1">
      <c r="A76" s="36"/>
      <c r="B76" s="37"/>
      <c r="C76" s="38"/>
      <c r="D76" s="38"/>
      <c r="E76" s="167" t="s">
        <v>94</v>
      </c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95</v>
      </c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001.1 - Materiál - UOŽI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F14</f>
        <v xml:space="preserve"> </v>
      </c>
      <c r="G80" s="38"/>
      <c r="H80" s="38"/>
      <c r="I80" s="30" t="s">
        <v>23</v>
      </c>
      <c r="J80" s="70" t="str">
        <f>IF(J14="","",J14)</f>
        <v>26. 6. 2024</v>
      </c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E17</f>
        <v xml:space="preserve"> </v>
      </c>
      <c r="G82" s="38"/>
      <c r="H82" s="38"/>
      <c r="I82" s="30" t="s">
        <v>30</v>
      </c>
      <c r="J82" s="34" t="str">
        <f>E23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40.05" customHeight="1">
      <c r="A83" s="36"/>
      <c r="B83" s="37"/>
      <c r="C83" s="30" t="s">
        <v>28</v>
      </c>
      <c r="D83" s="38"/>
      <c r="E83" s="38"/>
      <c r="F83" s="25" t="str">
        <f>IF(E20="","",E20)</f>
        <v>Vyplň údaj</v>
      </c>
      <c r="G83" s="38"/>
      <c r="H83" s="38"/>
      <c r="I83" s="30" t="s">
        <v>32</v>
      </c>
      <c r="J83" s="34" t="str">
        <f>E26</f>
        <v>Správa železnic, s.o. Zástupce přednosty SEE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0" customFormat="1" ht="29.28" customHeight="1">
      <c r="A85" s="178"/>
      <c r="B85" s="179"/>
      <c r="C85" s="180" t="s">
        <v>103</v>
      </c>
      <c r="D85" s="181" t="s">
        <v>57</v>
      </c>
      <c r="E85" s="181" t="s">
        <v>53</v>
      </c>
      <c r="F85" s="181" t="s">
        <v>54</v>
      </c>
      <c r="G85" s="181" t="s">
        <v>104</v>
      </c>
      <c r="H85" s="181" t="s">
        <v>105</v>
      </c>
      <c r="I85" s="181" t="s">
        <v>106</v>
      </c>
      <c r="J85" s="181" t="s">
        <v>99</v>
      </c>
      <c r="K85" s="182" t="s">
        <v>107</v>
      </c>
      <c r="L85" s="183"/>
      <c r="M85" s="90" t="s">
        <v>19</v>
      </c>
      <c r="N85" s="91" t="s">
        <v>42</v>
      </c>
      <c r="O85" s="91" t="s">
        <v>108</v>
      </c>
      <c r="P85" s="91" t="s">
        <v>109</v>
      </c>
      <c r="Q85" s="91" t="s">
        <v>110</v>
      </c>
      <c r="R85" s="91" t="s">
        <v>111</v>
      </c>
      <c r="S85" s="91" t="s">
        <v>112</v>
      </c>
      <c r="T85" s="92" t="s">
        <v>113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6"/>
      <c r="B86" s="37"/>
      <c r="C86" s="97" t="s">
        <v>114</v>
      </c>
      <c r="D86" s="38"/>
      <c r="E86" s="38"/>
      <c r="F86" s="38"/>
      <c r="G86" s="38"/>
      <c r="H86" s="38"/>
      <c r="I86" s="38"/>
      <c r="J86" s="184">
        <f>BK86</f>
        <v>0</v>
      </c>
      <c r="K86" s="38"/>
      <c r="L86" s="42"/>
      <c r="M86" s="93"/>
      <c r="N86" s="185"/>
      <c r="O86" s="94"/>
      <c r="P86" s="186">
        <f>P87</f>
        <v>0</v>
      </c>
      <c r="Q86" s="94"/>
      <c r="R86" s="186">
        <f>R87</f>
        <v>0</v>
      </c>
      <c r="S86" s="94"/>
      <c r="T86" s="187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71</v>
      </c>
      <c r="AU86" s="15" t="s">
        <v>100</v>
      </c>
      <c r="BK86" s="188">
        <f>BK87</f>
        <v>0</v>
      </c>
    </row>
    <row r="87" s="11" customFormat="1" ht="25.92" customHeight="1">
      <c r="A87" s="11"/>
      <c r="B87" s="189"/>
      <c r="C87" s="190"/>
      <c r="D87" s="191" t="s">
        <v>71</v>
      </c>
      <c r="E87" s="192" t="s">
        <v>115</v>
      </c>
      <c r="F87" s="192" t="s">
        <v>116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SUM(P88:P107)</f>
        <v>0</v>
      </c>
      <c r="Q87" s="197"/>
      <c r="R87" s="198">
        <f>SUM(R88:R107)</f>
        <v>0</v>
      </c>
      <c r="S87" s="197"/>
      <c r="T87" s="199">
        <f>SUM(T88:T107)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0" t="s">
        <v>117</v>
      </c>
      <c r="AT87" s="201" t="s">
        <v>71</v>
      </c>
      <c r="AU87" s="201" t="s">
        <v>72</v>
      </c>
      <c r="AY87" s="200" t="s">
        <v>118</v>
      </c>
      <c r="BK87" s="202">
        <f>SUM(BK88:BK107)</f>
        <v>0</v>
      </c>
    </row>
    <row r="88" s="2" customFormat="1" ht="21.75" customHeight="1">
      <c r="A88" s="36"/>
      <c r="B88" s="37"/>
      <c r="C88" s="203" t="s">
        <v>119</v>
      </c>
      <c r="D88" s="203" t="s">
        <v>120</v>
      </c>
      <c r="E88" s="204" t="s">
        <v>121</v>
      </c>
      <c r="F88" s="205" t="s">
        <v>122</v>
      </c>
      <c r="G88" s="206" t="s">
        <v>123</v>
      </c>
      <c r="H88" s="207">
        <v>320</v>
      </c>
      <c r="I88" s="208"/>
      <c r="J88" s="209">
        <f>ROUND(I88*H88,2)</f>
        <v>0</v>
      </c>
      <c r="K88" s="205" t="s">
        <v>124</v>
      </c>
      <c r="L88" s="210"/>
      <c r="M88" s="211" t="s">
        <v>19</v>
      </c>
      <c r="N88" s="212" t="s">
        <v>43</v>
      </c>
      <c r="O88" s="82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5" t="s">
        <v>125</v>
      </c>
      <c r="AT88" s="215" t="s">
        <v>120</v>
      </c>
      <c r="AU88" s="215" t="s">
        <v>79</v>
      </c>
      <c r="AY88" s="15" t="s">
        <v>118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5" t="s">
        <v>79</v>
      </c>
      <c r="BK88" s="216">
        <f>ROUND(I88*H88,2)</f>
        <v>0</v>
      </c>
      <c r="BL88" s="15" t="s">
        <v>125</v>
      </c>
      <c r="BM88" s="215" t="s">
        <v>126</v>
      </c>
    </row>
    <row r="89" s="2" customFormat="1" ht="24.15" customHeight="1">
      <c r="A89" s="36"/>
      <c r="B89" s="37"/>
      <c r="C89" s="203" t="s">
        <v>127</v>
      </c>
      <c r="D89" s="203" t="s">
        <v>120</v>
      </c>
      <c r="E89" s="204" t="s">
        <v>128</v>
      </c>
      <c r="F89" s="205" t="s">
        <v>129</v>
      </c>
      <c r="G89" s="206" t="s">
        <v>123</v>
      </c>
      <c r="H89" s="207">
        <v>200</v>
      </c>
      <c r="I89" s="208"/>
      <c r="J89" s="209">
        <f>ROUND(I89*H89,2)</f>
        <v>0</v>
      </c>
      <c r="K89" s="205" t="s">
        <v>124</v>
      </c>
      <c r="L89" s="210"/>
      <c r="M89" s="211" t="s">
        <v>19</v>
      </c>
      <c r="N89" s="212" t="s">
        <v>43</v>
      </c>
      <c r="O89" s="82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5" t="s">
        <v>125</v>
      </c>
      <c r="AT89" s="215" t="s">
        <v>120</v>
      </c>
      <c r="AU89" s="215" t="s">
        <v>79</v>
      </c>
      <c r="AY89" s="15" t="s">
        <v>118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5" t="s">
        <v>79</v>
      </c>
      <c r="BK89" s="216">
        <f>ROUND(I89*H89,2)</f>
        <v>0</v>
      </c>
      <c r="BL89" s="15" t="s">
        <v>125</v>
      </c>
      <c r="BM89" s="215" t="s">
        <v>130</v>
      </c>
    </row>
    <row r="90" s="2" customFormat="1" ht="16.5" customHeight="1">
      <c r="A90" s="36"/>
      <c r="B90" s="37"/>
      <c r="C90" s="203" t="s">
        <v>131</v>
      </c>
      <c r="D90" s="203" t="s">
        <v>120</v>
      </c>
      <c r="E90" s="204" t="s">
        <v>132</v>
      </c>
      <c r="F90" s="205" t="s">
        <v>133</v>
      </c>
      <c r="G90" s="206" t="s">
        <v>123</v>
      </c>
      <c r="H90" s="207">
        <v>213</v>
      </c>
      <c r="I90" s="208"/>
      <c r="J90" s="209">
        <f>ROUND(I90*H90,2)</f>
        <v>0</v>
      </c>
      <c r="K90" s="205" t="s">
        <v>124</v>
      </c>
      <c r="L90" s="210"/>
      <c r="M90" s="211" t="s">
        <v>19</v>
      </c>
      <c r="N90" s="212" t="s">
        <v>43</v>
      </c>
      <c r="O90" s="82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5" t="s">
        <v>125</v>
      </c>
      <c r="AT90" s="215" t="s">
        <v>120</v>
      </c>
      <c r="AU90" s="215" t="s">
        <v>79</v>
      </c>
      <c r="AY90" s="15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5" t="s">
        <v>79</v>
      </c>
      <c r="BK90" s="216">
        <f>ROUND(I90*H90,2)</f>
        <v>0</v>
      </c>
      <c r="BL90" s="15" t="s">
        <v>125</v>
      </c>
      <c r="BM90" s="215" t="s">
        <v>134</v>
      </c>
    </row>
    <row r="91" s="2" customFormat="1" ht="16.5" customHeight="1">
      <c r="A91" s="36"/>
      <c r="B91" s="37"/>
      <c r="C91" s="203" t="s">
        <v>135</v>
      </c>
      <c r="D91" s="203" t="s">
        <v>120</v>
      </c>
      <c r="E91" s="204" t="s">
        <v>136</v>
      </c>
      <c r="F91" s="205" t="s">
        <v>137</v>
      </c>
      <c r="G91" s="206" t="s">
        <v>138</v>
      </c>
      <c r="H91" s="207">
        <v>8</v>
      </c>
      <c r="I91" s="208"/>
      <c r="J91" s="209">
        <f>ROUND(I91*H91,2)</f>
        <v>0</v>
      </c>
      <c r="K91" s="205" t="s">
        <v>19</v>
      </c>
      <c r="L91" s="210"/>
      <c r="M91" s="211" t="s">
        <v>19</v>
      </c>
      <c r="N91" s="212" t="s">
        <v>43</v>
      </c>
      <c r="O91" s="82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5" t="s">
        <v>125</v>
      </c>
      <c r="AT91" s="215" t="s">
        <v>120</v>
      </c>
      <c r="AU91" s="215" t="s">
        <v>79</v>
      </c>
      <c r="AY91" s="15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5" t="s">
        <v>79</v>
      </c>
      <c r="BK91" s="216">
        <f>ROUND(I91*H91,2)</f>
        <v>0</v>
      </c>
      <c r="BL91" s="15" t="s">
        <v>125</v>
      </c>
      <c r="BM91" s="215" t="s">
        <v>139</v>
      </c>
    </row>
    <row r="92" s="2" customFormat="1" ht="16.5" customHeight="1">
      <c r="A92" s="36"/>
      <c r="B92" s="37"/>
      <c r="C92" s="203" t="s">
        <v>140</v>
      </c>
      <c r="D92" s="203" t="s">
        <v>120</v>
      </c>
      <c r="E92" s="204" t="s">
        <v>141</v>
      </c>
      <c r="F92" s="205" t="s">
        <v>142</v>
      </c>
      <c r="G92" s="206" t="s">
        <v>123</v>
      </c>
      <c r="H92" s="207">
        <v>320</v>
      </c>
      <c r="I92" s="208"/>
      <c r="J92" s="209">
        <f>ROUND(I92*H92,2)</f>
        <v>0</v>
      </c>
      <c r="K92" s="205" t="s">
        <v>124</v>
      </c>
      <c r="L92" s="210"/>
      <c r="M92" s="211" t="s">
        <v>19</v>
      </c>
      <c r="N92" s="212" t="s">
        <v>43</v>
      </c>
      <c r="O92" s="82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5" t="s">
        <v>125</v>
      </c>
      <c r="AT92" s="215" t="s">
        <v>120</v>
      </c>
      <c r="AU92" s="215" t="s">
        <v>79</v>
      </c>
      <c r="AY92" s="15" t="s">
        <v>118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5" t="s">
        <v>79</v>
      </c>
      <c r="BK92" s="216">
        <f>ROUND(I92*H92,2)</f>
        <v>0</v>
      </c>
      <c r="BL92" s="15" t="s">
        <v>125</v>
      </c>
      <c r="BM92" s="215" t="s">
        <v>143</v>
      </c>
    </row>
    <row r="93" s="2" customFormat="1" ht="33" customHeight="1">
      <c r="A93" s="36"/>
      <c r="B93" s="37"/>
      <c r="C93" s="217" t="s">
        <v>144</v>
      </c>
      <c r="D93" s="217" t="s">
        <v>145</v>
      </c>
      <c r="E93" s="218" t="s">
        <v>146</v>
      </c>
      <c r="F93" s="219" t="s">
        <v>147</v>
      </c>
      <c r="G93" s="220" t="s">
        <v>123</v>
      </c>
      <c r="H93" s="221">
        <v>320</v>
      </c>
      <c r="I93" s="222"/>
      <c r="J93" s="223">
        <f>ROUND(I93*H93,2)</f>
        <v>0</v>
      </c>
      <c r="K93" s="219" t="s">
        <v>124</v>
      </c>
      <c r="L93" s="42"/>
      <c r="M93" s="224" t="s">
        <v>19</v>
      </c>
      <c r="N93" s="225" t="s">
        <v>43</v>
      </c>
      <c r="O93" s="82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5" t="s">
        <v>125</v>
      </c>
      <c r="AT93" s="215" t="s">
        <v>145</v>
      </c>
      <c r="AU93" s="215" t="s">
        <v>79</v>
      </c>
      <c r="AY93" s="15" t="s">
        <v>118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5" t="s">
        <v>79</v>
      </c>
      <c r="BK93" s="216">
        <f>ROUND(I93*H93,2)</f>
        <v>0</v>
      </c>
      <c r="BL93" s="15" t="s">
        <v>125</v>
      </c>
      <c r="BM93" s="215" t="s">
        <v>148</v>
      </c>
    </row>
    <row r="94" s="2" customFormat="1" ht="44.25" customHeight="1">
      <c r="A94" s="36"/>
      <c r="B94" s="37"/>
      <c r="C94" s="217" t="s">
        <v>149</v>
      </c>
      <c r="D94" s="217" t="s">
        <v>145</v>
      </c>
      <c r="E94" s="218" t="s">
        <v>150</v>
      </c>
      <c r="F94" s="219" t="s">
        <v>151</v>
      </c>
      <c r="G94" s="220" t="s">
        <v>138</v>
      </c>
      <c r="H94" s="221">
        <v>8</v>
      </c>
      <c r="I94" s="222"/>
      <c r="J94" s="223">
        <f>ROUND(I94*H94,2)</f>
        <v>0</v>
      </c>
      <c r="K94" s="219" t="s">
        <v>124</v>
      </c>
      <c r="L94" s="42"/>
      <c r="M94" s="224" t="s">
        <v>19</v>
      </c>
      <c r="N94" s="225" t="s">
        <v>43</v>
      </c>
      <c r="O94" s="82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5" t="s">
        <v>125</v>
      </c>
      <c r="AT94" s="215" t="s">
        <v>145</v>
      </c>
      <c r="AU94" s="215" t="s">
        <v>79</v>
      </c>
      <c r="AY94" s="15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5" t="s">
        <v>79</v>
      </c>
      <c r="BK94" s="216">
        <f>ROUND(I94*H94,2)</f>
        <v>0</v>
      </c>
      <c r="BL94" s="15" t="s">
        <v>125</v>
      </c>
      <c r="BM94" s="215" t="s">
        <v>152</v>
      </c>
    </row>
    <row r="95" s="2" customFormat="1" ht="44.25" customHeight="1">
      <c r="A95" s="36"/>
      <c r="B95" s="37"/>
      <c r="C95" s="217" t="s">
        <v>153</v>
      </c>
      <c r="D95" s="217" t="s">
        <v>145</v>
      </c>
      <c r="E95" s="218" t="s">
        <v>154</v>
      </c>
      <c r="F95" s="219" t="s">
        <v>155</v>
      </c>
      <c r="G95" s="220" t="s">
        <v>138</v>
      </c>
      <c r="H95" s="221">
        <v>16</v>
      </c>
      <c r="I95" s="222"/>
      <c r="J95" s="223">
        <f>ROUND(I95*H95,2)</f>
        <v>0</v>
      </c>
      <c r="K95" s="219" t="s">
        <v>124</v>
      </c>
      <c r="L95" s="42"/>
      <c r="M95" s="224" t="s">
        <v>19</v>
      </c>
      <c r="N95" s="225" t="s">
        <v>43</v>
      </c>
      <c r="O95" s="82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5" t="s">
        <v>125</v>
      </c>
      <c r="AT95" s="215" t="s">
        <v>145</v>
      </c>
      <c r="AU95" s="215" t="s">
        <v>79</v>
      </c>
      <c r="AY95" s="15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5" t="s">
        <v>79</v>
      </c>
      <c r="BK95" s="216">
        <f>ROUND(I95*H95,2)</f>
        <v>0</v>
      </c>
      <c r="BL95" s="15" t="s">
        <v>125</v>
      </c>
      <c r="BM95" s="215" t="s">
        <v>156</v>
      </c>
    </row>
    <row r="96" s="2" customFormat="1" ht="16.5" customHeight="1">
      <c r="A96" s="36"/>
      <c r="B96" s="37"/>
      <c r="C96" s="217" t="s">
        <v>157</v>
      </c>
      <c r="D96" s="217" t="s">
        <v>145</v>
      </c>
      <c r="E96" s="218" t="s">
        <v>158</v>
      </c>
      <c r="F96" s="219" t="s">
        <v>159</v>
      </c>
      <c r="G96" s="220" t="s">
        <v>123</v>
      </c>
      <c r="H96" s="221">
        <v>320</v>
      </c>
      <c r="I96" s="222"/>
      <c r="J96" s="223">
        <f>ROUND(I96*H96,2)</f>
        <v>0</v>
      </c>
      <c r="K96" s="219" t="s">
        <v>124</v>
      </c>
      <c r="L96" s="42"/>
      <c r="M96" s="224" t="s">
        <v>19</v>
      </c>
      <c r="N96" s="225" t="s">
        <v>43</v>
      </c>
      <c r="O96" s="82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5" t="s">
        <v>125</v>
      </c>
      <c r="AT96" s="215" t="s">
        <v>145</v>
      </c>
      <c r="AU96" s="215" t="s">
        <v>79</v>
      </c>
      <c r="AY96" s="15" t="s">
        <v>118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5" t="s">
        <v>79</v>
      </c>
      <c r="BK96" s="216">
        <f>ROUND(I96*H96,2)</f>
        <v>0</v>
      </c>
      <c r="BL96" s="15" t="s">
        <v>125</v>
      </c>
      <c r="BM96" s="215" t="s">
        <v>160</v>
      </c>
    </row>
    <row r="97" s="2" customFormat="1" ht="37.8" customHeight="1">
      <c r="A97" s="36"/>
      <c r="B97" s="37"/>
      <c r="C97" s="203" t="s">
        <v>81</v>
      </c>
      <c r="D97" s="203" t="s">
        <v>120</v>
      </c>
      <c r="E97" s="204" t="s">
        <v>161</v>
      </c>
      <c r="F97" s="205" t="s">
        <v>162</v>
      </c>
      <c r="G97" s="206" t="s">
        <v>138</v>
      </c>
      <c r="H97" s="207">
        <v>100</v>
      </c>
      <c r="I97" s="208"/>
      <c r="J97" s="209">
        <f>ROUND(I97*H97,2)</f>
        <v>0</v>
      </c>
      <c r="K97" s="205" t="s">
        <v>19</v>
      </c>
      <c r="L97" s="210"/>
      <c r="M97" s="211" t="s">
        <v>19</v>
      </c>
      <c r="N97" s="212" t="s">
        <v>43</v>
      </c>
      <c r="O97" s="82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5" t="s">
        <v>125</v>
      </c>
      <c r="AT97" s="215" t="s">
        <v>120</v>
      </c>
      <c r="AU97" s="215" t="s">
        <v>79</v>
      </c>
      <c r="AY97" s="15" t="s">
        <v>118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5" t="s">
        <v>79</v>
      </c>
      <c r="BK97" s="216">
        <f>ROUND(I97*H97,2)</f>
        <v>0</v>
      </c>
      <c r="BL97" s="15" t="s">
        <v>125</v>
      </c>
      <c r="BM97" s="215" t="s">
        <v>163</v>
      </c>
    </row>
    <row r="98" s="2" customFormat="1" ht="24.15" customHeight="1">
      <c r="A98" s="36"/>
      <c r="B98" s="37"/>
      <c r="C98" s="217" t="s">
        <v>164</v>
      </c>
      <c r="D98" s="217" t="s">
        <v>145</v>
      </c>
      <c r="E98" s="218" t="s">
        <v>165</v>
      </c>
      <c r="F98" s="219" t="s">
        <v>166</v>
      </c>
      <c r="G98" s="220" t="s">
        <v>138</v>
      </c>
      <c r="H98" s="221">
        <v>100</v>
      </c>
      <c r="I98" s="222"/>
      <c r="J98" s="223">
        <f>ROUND(I98*H98,2)</f>
        <v>0</v>
      </c>
      <c r="K98" s="219" t="s">
        <v>124</v>
      </c>
      <c r="L98" s="42"/>
      <c r="M98" s="224" t="s">
        <v>19</v>
      </c>
      <c r="N98" s="225" t="s">
        <v>43</v>
      </c>
      <c r="O98" s="82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5" t="s">
        <v>125</v>
      </c>
      <c r="AT98" s="215" t="s">
        <v>145</v>
      </c>
      <c r="AU98" s="215" t="s">
        <v>79</v>
      </c>
      <c r="AY98" s="15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5" t="s">
        <v>79</v>
      </c>
      <c r="BK98" s="216">
        <f>ROUND(I98*H98,2)</f>
        <v>0</v>
      </c>
      <c r="BL98" s="15" t="s">
        <v>125</v>
      </c>
      <c r="BM98" s="215" t="s">
        <v>167</v>
      </c>
    </row>
    <row r="99" s="2" customFormat="1" ht="16.5" customHeight="1">
      <c r="A99" s="36"/>
      <c r="B99" s="37"/>
      <c r="C99" s="217" t="s">
        <v>168</v>
      </c>
      <c r="D99" s="217" t="s">
        <v>145</v>
      </c>
      <c r="E99" s="218" t="s">
        <v>169</v>
      </c>
      <c r="F99" s="219" t="s">
        <v>170</v>
      </c>
      <c r="G99" s="220" t="s">
        <v>138</v>
      </c>
      <c r="H99" s="221">
        <v>8</v>
      </c>
      <c r="I99" s="222"/>
      <c r="J99" s="223">
        <f>ROUND(I99*H99,2)</f>
        <v>0</v>
      </c>
      <c r="K99" s="219" t="s">
        <v>124</v>
      </c>
      <c r="L99" s="42"/>
      <c r="M99" s="224" t="s">
        <v>19</v>
      </c>
      <c r="N99" s="225" t="s">
        <v>43</v>
      </c>
      <c r="O99" s="82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5" t="s">
        <v>125</v>
      </c>
      <c r="AT99" s="215" t="s">
        <v>145</v>
      </c>
      <c r="AU99" s="215" t="s">
        <v>79</v>
      </c>
      <c r="AY99" s="15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5" t="s">
        <v>79</v>
      </c>
      <c r="BK99" s="216">
        <f>ROUND(I99*H99,2)</f>
        <v>0</v>
      </c>
      <c r="BL99" s="15" t="s">
        <v>125</v>
      </c>
      <c r="BM99" s="215" t="s">
        <v>171</v>
      </c>
    </row>
    <row r="100" s="2" customFormat="1" ht="37.8" customHeight="1">
      <c r="A100" s="36"/>
      <c r="B100" s="37"/>
      <c r="C100" s="217" t="s">
        <v>172</v>
      </c>
      <c r="D100" s="217" t="s">
        <v>145</v>
      </c>
      <c r="E100" s="218" t="s">
        <v>173</v>
      </c>
      <c r="F100" s="219" t="s">
        <v>174</v>
      </c>
      <c r="G100" s="220" t="s">
        <v>138</v>
      </c>
      <c r="H100" s="221">
        <v>8</v>
      </c>
      <c r="I100" s="222"/>
      <c r="J100" s="223">
        <f>ROUND(I100*H100,2)</f>
        <v>0</v>
      </c>
      <c r="K100" s="219" t="s">
        <v>124</v>
      </c>
      <c r="L100" s="42"/>
      <c r="M100" s="224" t="s">
        <v>19</v>
      </c>
      <c r="N100" s="225" t="s">
        <v>43</v>
      </c>
      <c r="O100" s="82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5" t="s">
        <v>125</v>
      </c>
      <c r="AT100" s="215" t="s">
        <v>145</v>
      </c>
      <c r="AU100" s="215" t="s">
        <v>79</v>
      </c>
      <c r="AY100" s="15" t="s">
        <v>118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5" t="s">
        <v>79</v>
      </c>
      <c r="BK100" s="216">
        <f>ROUND(I100*H100,2)</f>
        <v>0</v>
      </c>
      <c r="BL100" s="15" t="s">
        <v>125</v>
      </c>
      <c r="BM100" s="215" t="s">
        <v>175</v>
      </c>
    </row>
    <row r="101" s="2" customFormat="1" ht="16.5" customHeight="1">
      <c r="A101" s="36"/>
      <c r="B101" s="37"/>
      <c r="C101" s="217" t="s">
        <v>176</v>
      </c>
      <c r="D101" s="217" t="s">
        <v>145</v>
      </c>
      <c r="E101" s="218" t="s">
        <v>177</v>
      </c>
      <c r="F101" s="219" t="s">
        <v>178</v>
      </c>
      <c r="G101" s="220" t="s">
        <v>138</v>
      </c>
      <c r="H101" s="221">
        <v>16</v>
      </c>
      <c r="I101" s="222"/>
      <c r="J101" s="223">
        <f>ROUND(I101*H101,2)</f>
        <v>0</v>
      </c>
      <c r="K101" s="219" t="s">
        <v>124</v>
      </c>
      <c r="L101" s="42"/>
      <c r="M101" s="224" t="s">
        <v>19</v>
      </c>
      <c r="N101" s="225" t="s">
        <v>43</v>
      </c>
      <c r="O101" s="82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5" t="s">
        <v>125</v>
      </c>
      <c r="AT101" s="215" t="s">
        <v>145</v>
      </c>
      <c r="AU101" s="215" t="s">
        <v>79</v>
      </c>
      <c r="AY101" s="15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5" t="s">
        <v>79</v>
      </c>
      <c r="BK101" s="216">
        <f>ROUND(I101*H101,2)</f>
        <v>0</v>
      </c>
      <c r="BL101" s="15" t="s">
        <v>125</v>
      </c>
      <c r="BM101" s="215" t="s">
        <v>179</v>
      </c>
    </row>
    <row r="102" s="2" customFormat="1" ht="55.5" customHeight="1">
      <c r="A102" s="36"/>
      <c r="B102" s="37"/>
      <c r="C102" s="217" t="s">
        <v>180</v>
      </c>
      <c r="D102" s="217" t="s">
        <v>145</v>
      </c>
      <c r="E102" s="218" t="s">
        <v>181</v>
      </c>
      <c r="F102" s="219" t="s">
        <v>182</v>
      </c>
      <c r="G102" s="220" t="s">
        <v>138</v>
      </c>
      <c r="H102" s="221">
        <v>1</v>
      </c>
      <c r="I102" s="222"/>
      <c r="J102" s="223">
        <f>ROUND(I102*H102,2)</f>
        <v>0</v>
      </c>
      <c r="K102" s="219" t="s">
        <v>124</v>
      </c>
      <c r="L102" s="42"/>
      <c r="M102" s="224" t="s">
        <v>19</v>
      </c>
      <c r="N102" s="225" t="s">
        <v>43</v>
      </c>
      <c r="O102" s="82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5" t="s">
        <v>125</v>
      </c>
      <c r="AT102" s="215" t="s">
        <v>145</v>
      </c>
      <c r="AU102" s="215" t="s">
        <v>79</v>
      </c>
      <c r="AY102" s="15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5" t="s">
        <v>79</v>
      </c>
      <c r="BK102" s="216">
        <f>ROUND(I102*H102,2)</f>
        <v>0</v>
      </c>
      <c r="BL102" s="15" t="s">
        <v>125</v>
      </c>
      <c r="BM102" s="215" t="s">
        <v>183</v>
      </c>
    </row>
    <row r="103" s="2" customFormat="1" ht="21.75" customHeight="1">
      <c r="A103" s="36"/>
      <c r="B103" s="37"/>
      <c r="C103" s="217" t="s">
        <v>184</v>
      </c>
      <c r="D103" s="217" t="s">
        <v>145</v>
      </c>
      <c r="E103" s="218" t="s">
        <v>185</v>
      </c>
      <c r="F103" s="219" t="s">
        <v>186</v>
      </c>
      <c r="G103" s="220" t="s">
        <v>138</v>
      </c>
      <c r="H103" s="221">
        <v>2</v>
      </c>
      <c r="I103" s="222"/>
      <c r="J103" s="223">
        <f>ROUND(I103*H103,2)</f>
        <v>0</v>
      </c>
      <c r="K103" s="219" t="s">
        <v>124</v>
      </c>
      <c r="L103" s="42"/>
      <c r="M103" s="224" t="s">
        <v>19</v>
      </c>
      <c r="N103" s="225" t="s">
        <v>43</v>
      </c>
      <c r="O103" s="82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5" t="s">
        <v>125</v>
      </c>
      <c r="AT103" s="215" t="s">
        <v>145</v>
      </c>
      <c r="AU103" s="215" t="s">
        <v>79</v>
      </c>
      <c r="AY103" s="15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5" t="s">
        <v>79</v>
      </c>
      <c r="BK103" s="216">
        <f>ROUND(I103*H103,2)</f>
        <v>0</v>
      </c>
      <c r="BL103" s="15" t="s">
        <v>125</v>
      </c>
      <c r="BM103" s="215" t="s">
        <v>187</v>
      </c>
    </row>
    <row r="104" s="2" customFormat="1" ht="24.15" customHeight="1">
      <c r="A104" s="36"/>
      <c r="B104" s="37"/>
      <c r="C104" s="217" t="s">
        <v>188</v>
      </c>
      <c r="D104" s="217" t="s">
        <v>145</v>
      </c>
      <c r="E104" s="218" t="s">
        <v>189</v>
      </c>
      <c r="F104" s="219" t="s">
        <v>190</v>
      </c>
      <c r="G104" s="220" t="s">
        <v>138</v>
      </c>
      <c r="H104" s="221">
        <v>1</v>
      </c>
      <c r="I104" s="222"/>
      <c r="J104" s="223">
        <f>ROUND(I104*H104,2)</f>
        <v>0</v>
      </c>
      <c r="K104" s="219" t="s">
        <v>124</v>
      </c>
      <c r="L104" s="42"/>
      <c r="M104" s="224" t="s">
        <v>19</v>
      </c>
      <c r="N104" s="225" t="s">
        <v>43</v>
      </c>
      <c r="O104" s="82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5" t="s">
        <v>125</v>
      </c>
      <c r="AT104" s="215" t="s">
        <v>145</v>
      </c>
      <c r="AU104" s="215" t="s">
        <v>79</v>
      </c>
      <c r="AY104" s="15" t="s">
        <v>118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5" t="s">
        <v>79</v>
      </c>
      <c r="BK104" s="216">
        <f>ROUND(I104*H104,2)</f>
        <v>0</v>
      </c>
      <c r="BL104" s="15" t="s">
        <v>125</v>
      </c>
      <c r="BM104" s="215" t="s">
        <v>191</v>
      </c>
    </row>
    <row r="105" s="2" customFormat="1" ht="37.8" customHeight="1">
      <c r="A105" s="36"/>
      <c r="B105" s="37"/>
      <c r="C105" s="217" t="s">
        <v>7</v>
      </c>
      <c r="D105" s="217" t="s">
        <v>145</v>
      </c>
      <c r="E105" s="218" t="s">
        <v>192</v>
      </c>
      <c r="F105" s="219" t="s">
        <v>193</v>
      </c>
      <c r="G105" s="220" t="s">
        <v>194</v>
      </c>
      <c r="H105" s="221">
        <v>250</v>
      </c>
      <c r="I105" s="222"/>
      <c r="J105" s="223">
        <f>ROUND(I105*H105,2)</f>
        <v>0</v>
      </c>
      <c r="K105" s="219" t="s">
        <v>124</v>
      </c>
      <c r="L105" s="42"/>
      <c r="M105" s="224" t="s">
        <v>19</v>
      </c>
      <c r="N105" s="225" t="s">
        <v>43</v>
      </c>
      <c r="O105" s="82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5" t="s">
        <v>125</v>
      </c>
      <c r="AT105" s="215" t="s">
        <v>145</v>
      </c>
      <c r="AU105" s="215" t="s">
        <v>79</v>
      </c>
      <c r="AY105" s="15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5" t="s">
        <v>79</v>
      </c>
      <c r="BK105" s="216">
        <f>ROUND(I105*H105,2)</f>
        <v>0</v>
      </c>
      <c r="BL105" s="15" t="s">
        <v>125</v>
      </c>
      <c r="BM105" s="215" t="s">
        <v>195</v>
      </c>
    </row>
    <row r="106" s="2" customFormat="1" ht="44.25" customHeight="1">
      <c r="A106" s="36"/>
      <c r="B106" s="37"/>
      <c r="C106" s="217" t="s">
        <v>196</v>
      </c>
      <c r="D106" s="217" t="s">
        <v>145</v>
      </c>
      <c r="E106" s="218" t="s">
        <v>197</v>
      </c>
      <c r="F106" s="219" t="s">
        <v>198</v>
      </c>
      <c r="G106" s="220" t="s">
        <v>199</v>
      </c>
      <c r="H106" s="221">
        <v>0.29999999999999999</v>
      </c>
      <c r="I106" s="222"/>
      <c r="J106" s="223">
        <f>ROUND(I106*H106,2)</f>
        <v>0</v>
      </c>
      <c r="K106" s="219" t="s">
        <v>124</v>
      </c>
      <c r="L106" s="42"/>
      <c r="M106" s="224" t="s">
        <v>19</v>
      </c>
      <c r="N106" s="225" t="s">
        <v>43</v>
      </c>
      <c r="O106" s="82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5" t="s">
        <v>125</v>
      </c>
      <c r="AT106" s="215" t="s">
        <v>145</v>
      </c>
      <c r="AU106" s="215" t="s">
        <v>79</v>
      </c>
      <c r="AY106" s="15" t="s">
        <v>118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5" t="s">
        <v>79</v>
      </c>
      <c r="BK106" s="216">
        <f>ROUND(I106*H106,2)</f>
        <v>0</v>
      </c>
      <c r="BL106" s="15" t="s">
        <v>125</v>
      </c>
      <c r="BM106" s="215" t="s">
        <v>200</v>
      </c>
    </row>
    <row r="107" s="2" customFormat="1" ht="21.75" customHeight="1">
      <c r="A107" s="36"/>
      <c r="B107" s="37"/>
      <c r="C107" s="203" t="s">
        <v>201</v>
      </c>
      <c r="D107" s="203" t="s">
        <v>120</v>
      </c>
      <c r="E107" s="204" t="s">
        <v>202</v>
      </c>
      <c r="F107" s="205" t="s">
        <v>203</v>
      </c>
      <c r="G107" s="206" t="s">
        <v>138</v>
      </c>
      <c r="H107" s="207">
        <v>16</v>
      </c>
      <c r="I107" s="208"/>
      <c r="J107" s="209">
        <f>ROUND(I107*H107,2)</f>
        <v>0</v>
      </c>
      <c r="K107" s="205" t="s">
        <v>124</v>
      </c>
      <c r="L107" s="210"/>
      <c r="M107" s="226" t="s">
        <v>19</v>
      </c>
      <c r="N107" s="227" t="s">
        <v>43</v>
      </c>
      <c r="O107" s="228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5" t="s">
        <v>125</v>
      </c>
      <c r="AT107" s="215" t="s">
        <v>120</v>
      </c>
      <c r="AU107" s="215" t="s">
        <v>79</v>
      </c>
      <c r="AY107" s="15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5" t="s">
        <v>79</v>
      </c>
      <c r="BK107" s="216">
        <f>ROUND(I107*H107,2)</f>
        <v>0</v>
      </c>
      <c r="BL107" s="15" t="s">
        <v>125</v>
      </c>
      <c r="BM107" s="215" t="s">
        <v>204</v>
      </c>
    </row>
    <row r="108" s="2" customFormat="1" ht="6.96" customHeight="1">
      <c r="A108" s="36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42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sheet="1" autoFilter="0" formatColumns="0" formatRows="0" objects="1" scenarios="1" spinCount="100000" saltValue="BPuI/shKdn3TJY/CNUqm4z0V93PgQSTVwB64GuxpBRYxMH5S2d3p4luyrQOnROdAJEbRjNO7OZ2MHWAwomdn5g==" hashValue="cs428jDPboib0XYLOk5iDuNHsGFibTrRr+jNAjiDkjW4pjJyKA56vVJRlsDqwddMwVreZT5t00qwgxmjkfVw0g==" algorithmName="SHA-512" password="CC35"/>
  <autoFilter ref="C85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81</v>
      </c>
    </row>
    <row r="4" s="1" customFormat="1" ht="24.96" customHeight="1">
      <c r="B4" s="18"/>
      <c r="D4" s="138" t="s">
        <v>92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Modernizace osvětlení ve vybraných lokalitách 2024 - OŘ PHA</v>
      </c>
      <c r="F7" s="140"/>
      <c r="G7" s="140"/>
      <c r="H7" s="140"/>
      <c r="L7" s="18"/>
    </row>
    <row r="8" s="1" customFormat="1" ht="12" customHeight="1">
      <c r="B8" s="18"/>
      <c r="D8" s="140" t="s">
        <v>93</v>
      </c>
      <c r="L8" s="18"/>
    </row>
    <row r="9" s="2" customFormat="1" ht="16.5" customHeight="1">
      <c r="A9" s="36"/>
      <c r="B9" s="42"/>
      <c r="C9" s="36"/>
      <c r="D9" s="36"/>
      <c r="E9" s="141" t="s">
        <v>205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95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206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26. 6. 2024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tr">
        <f>IF('Rekapitulace stavby'!AN10="","",'Rekapitulace stavby'!AN10)</f>
        <v/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tr">
        <f>IF('Rekapitulace stavby'!E11="","",'Rekapitulace stavby'!E11)</f>
        <v xml:space="preserve"> </v>
      </c>
      <c r="F17" s="36"/>
      <c r="G17" s="36"/>
      <c r="H17" s="36"/>
      <c r="I17" s="140" t="s">
        <v>27</v>
      </c>
      <c r="J17" s="131" t="str">
        <f>IF('Rekapitulace stavby'!AN11="","",'Rekapitulace stavby'!AN11)</f>
        <v/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28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27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30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27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32</v>
      </c>
      <c r="E25" s="36"/>
      <c r="F25" s="36"/>
      <c r="G25" s="36"/>
      <c r="H25" s="36"/>
      <c r="I25" s="140" t="s">
        <v>26</v>
      </c>
      <c r="J25" s="131" t="s">
        <v>33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34</v>
      </c>
      <c r="F26" s="36"/>
      <c r="G26" s="36"/>
      <c r="H26" s="36"/>
      <c r="I26" s="140" t="s">
        <v>27</v>
      </c>
      <c r="J26" s="131" t="s">
        <v>35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36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37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38</v>
      </c>
      <c r="E32" s="36"/>
      <c r="F32" s="36"/>
      <c r="G32" s="36"/>
      <c r="H32" s="36"/>
      <c r="I32" s="36"/>
      <c r="J32" s="151">
        <f>ROUND(J86,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40</v>
      </c>
      <c r="G34" s="36"/>
      <c r="H34" s="36"/>
      <c r="I34" s="152" t="s">
        <v>39</v>
      </c>
      <c r="J34" s="152" t="s">
        <v>41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42</v>
      </c>
      <c r="E35" s="140" t="s">
        <v>43</v>
      </c>
      <c r="F35" s="154">
        <f>ROUND((SUM(BE86:BE109)),  2)</f>
        <v>0</v>
      </c>
      <c r="G35" s="36"/>
      <c r="H35" s="36"/>
      <c r="I35" s="155">
        <v>0.20999999999999999</v>
      </c>
      <c r="J35" s="154">
        <f>ROUND(((SUM(BE86:BE109))*I35),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44</v>
      </c>
      <c r="F36" s="154">
        <f>ROUND((SUM(BF86:BF109)),  2)</f>
        <v>0</v>
      </c>
      <c r="G36" s="36"/>
      <c r="H36" s="36"/>
      <c r="I36" s="155">
        <v>0.12</v>
      </c>
      <c r="J36" s="154">
        <f>ROUND(((SUM(BF86:BF109))*I36),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45</v>
      </c>
      <c r="F37" s="154">
        <f>ROUND((SUM(BG86:BG109)),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46</v>
      </c>
      <c r="F38" s="154">
        <f>ROUND((SUM(BH86:BH109)),  2)</f>
        <v>0</v>
      </c>
      <c r="G38" s="36"/>
      <c r="H38" s="36"/>
      <c r="I38" s="155">
        <v>0.12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47</v>
      </c>
      <c r="F39" s="154">
        <f>ROUND((SUM(BI86:BI109)),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48</v>
      </c>
      <c r="E41" s="158"/>
      <c r="F41" s="158"/>
      <c r="G41" s="159" t="s">
        <v>49</v>
      </c>
      <c r="H41" s="160" t="s">
        <v>50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97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Modernizace osvětlení ve vybraných lokalitách 2024 - OŘ PHA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93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205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95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002.1 - Materiál - UOŽI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0" t="str">
        <f>IF(J14="","",J14)</f>
        <v>26. 6. 2024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 xml:space="preserve"> </v>
      </c>
      <c r="G58" s="38"/>
      <c r="H58" s="38"/>
      <c r="I58" s="30" t="s">
        <v>30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40.05" customHeight="1">
      <c r="A59" s="36"/>
      <c r="B59" s="37"/>
      <c r="C59" s="30" t="s">
        <v>28</v>
      </c>
      <c r="D59" s="38"/>
      <c r="E59" s="38"/>
      <c r="F59" s="25" t="str">
        <f>IF(E20="","",E20)</f>
        <v>Vyplň údaj</v>
      </c>
      <c r="G59" s="38"/>
      <c r="H59" s="38"/>
      <c r="I59" s="30" t="s">
        <v>32</v>
      </c>
      <c r="J59" s="34" t="str">
        <f>E26</f>
        <v>Správa železnic, s.o. Zástupce přednosty SEE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98</v>
      </c>
      <c r="D61" s="169"/>
      <c r="E61" s="169"/>
      <c r="F61" s="169"/>
      <c r="G61" s="169"/>
      <c r="H61" s="169"/>
      <c r="I61" s="169"/>
      <c r="J61" s="170" t="s">
        <v>99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70</v>
      </c>
      <c r="D63" s="38"/>
      <c r="E63" s="38"/>
      <c r="F63" s="38"/>
      <c r="G63" s="38"/>
      <c r="H63" s="38"/>
      <c r="I63" s="38"/>
      <c r="J63" s="100">
        <f>J86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100</v>
      </c>
    </row>
    <row r="64" s="9" customFormat="1" ht="24.96" customHeight="1">
      <c r="A64" s="9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J87</f>
        <v>0</v>
      </c>
      <c r="K64" s="173"/>
      <c r="L64" s="17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102</v>
      </c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67" t="str">
        <f>E7</f>
        <v>Modernizace osvětlení ve vybraných lokalitách 2024 - OŘ PHA</v>
      </c>
      <c r="F74" s="30"/>
      <c r="G74" s="30"/>
      <c r="H74" s="30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" customFormat="1" ht="12" customHeight="1">
      <c r="B75" s="19"/>
      <c r="C75" s="30" t="s">
        <v>93</v>
      </c>
      <c r="D75" s="20"/>
      <c r="E75" s="20"/>
      <c r="F75" s="20"/>
      <c r="G75" s="20"/>
      <c r="H75" s="20"/>
      <c r="I75" s="20"/>
      <c r="J75" s="20"/>
      <c r="K75" s="20"/>
      <c r="L75" s="18"/>
    </row>
    <row r="76" s="2" customFormat="1" ht="16.5" customHeight="1">
      <c r="A76" s="36"/>
      <c r="B76" s="37"/>
      <c r="C76" s="38"/>
      <c r="D76" s="38"/>
      <c r="E76" s="167" t="s">
        <v>205</v>
      </c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95</v>
      </c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67" t="str">
        <f>E11</f>
        <v>002.1 - Materiál - UOŽI</v>
      </c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8"/>
      <c r="E80" s="38"/>
      <c r="F80" s="25" t="str">
        <f>F14</f>
        <v xml:space="preserve"> </v>
      </c>
      <c r="G80" s="38"/>
      <c r="H80" s="38"/>
      <c r="I80" s="30" t="s">
        <v>23</v>
      </c>
      <c r="J80" s="70" t="str">
        <f>IF(J14="","",J14)</f>
        <v>26. 6. 2024</v>
      </c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8"/>
      <c r="E82" s="38"/>
      <c r="F82" s="25" t="str">
        <f>E17</f>
        <v xml:space="preserve"> </v>
      </c>
      <c r="G82" s="38"/>
      <c r="H82" s="38"/>
      <c r="I82" s="30" t="s">
        <v>30</v>
      </c>
      <c r="J82" s="34" t="str">
        <f>E23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40.05" customHeight="1">
      <c r="A83" s="36"/>
      <c r="B83" s="37"/>
      <c r="C83" s="30" t="s">
        <v>28</v>
      </c>
      <c r="D83" s="38"/>
      <c r="E83" s="38"/>
      <c r="F83" s="25" t="str">
        <f>IF(E20="","",E20)</f>
        <v>Vyplň údaj</v>
      </c>
      <c r="G83" s="38"/>
      <c r="H83" s="38"/>
      <c r="I83" s="30" t="s">
        <v>32</v>
      </c>
      <c r="J83" s="34" t="str">
        <f>E26</f>
        <v>Správa železnic, s.o. Zástupce přednosty SEE</v>
      </c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4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0" customFormat="1" ht="29.28" customHeight="1">
      <c r="A85" s="178"/>
      <c r="B85" s="179"/>
      <c r="C85" s="180" t="s">
        <v>103</v>
      </c>
      <c r="D85" s="181" t="s">
        <v>57</v>
      </c>
      <c r="E85" s="181" t="s">
        <v>53</v>
      </c>
      <c r="F85" s="181" t="s">
        <v>54</v>
      </c>
      <c r="G85" s="181" t="s">
        <v>104</v>
      </c>
      <c r="H85" s="181" t="s">
        <v>105</v>
      </c>
      <c r="I85" s="181" t="s">
        <v>106</v>
      </c>
      <c r="J85" s="181" t="s">
        <v>99</v>
      </c>
      <c r="K85" s="182" t="s">
        <v>107</v>
      </c>
      <c r="L85" s="183"/>
      <c r="M85" s="90" t="s">
        <v>19</v>
      </c>
      <c r="N85" s="91" t="s">
        <v>42</v>
      </c>
      <c r="O85" s="91" t="s">
        <v>108</v>
      </c>
      <c r="P85" s="91" t="s">
        <v>109</v>
      </c>
      <c r="Q85" s="91" t="s">
        <v>110</v>
      </c>
      <c r="R85" s="91" t="s">
        <v>111</v>
      </c>
      <c r="S85" s="91" t="s">
        <v>112</v>
      </c>
      <c r="T85" s="92" t="s">
        <v>113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6"/>
      <c r="B86" s="37"/>
      <c r="C86" s="97" t="s">
        <v>114</v>
      </c>
      <c r="D86" s="38"/>
      <c r="E86" s="38"/>
      <c r="F86" s="38"/>
      <c r="G86" s="38"/>
      <c r="H86" s="38"/>
      <c r="I86" s="38"/>
      <c r="J86" s="184">
        <f>BK86</f>
        <v>0</v>
      </c>
      <c r="K86" s="38"/>
      <c r="L86" s="42"/>
      <c r="M86" s="93"/>
      <c r="N86" s="185"/>
      <c r="O86" s="94"/>
      <c r="P86" s="186">
        <f>P87</f>
        <v>0</v>
      </c>
      <c r="Q86" s="94"/>
      <c r="R86" s="186">
        <f>R87</f>
        <v>0</v>
      </c>
      <c r="S86" s="94"/>
      <c r="T86" s="187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71</v>
      </c>
      <c r="AU86" s="15" t="s">
        <v>100</v>
      </c>
      <c r="BK86" s="188">
        <f>BK87</f>
        <v>0</v>
      </c>
    </row>
    <row r="87" s="11" customFormat="1" ht="25.92" customHeight="1">
      <c r="A87" s="11"/>
      <c r="B87" s="189"/>
      <c r="C87" s="190"/>
      <c r="D87" s="191" t="s">
        <v>71</v>
      </c>
      <c r="E87" s="192" t="s">
        <v>115</v>
      </c>
      <c r="F87" s="192" t="s">
        <v>116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SUM(P88:P109)</f>
        <v>0</v>
      </c>
      <c r="Q87" s="197"/>
      <c r="R87" s="198">
        <f>SUM(R88:R109)</f>
        <v>0</v>
      </c>
      <c r="S87" s="197"/>
      <c r="T87" s="199">
        <f>SUM(T88:T109)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0" t="s">
        <v>117</v>
      </c>
      <c r="AT87" s="201" t="s">
        <v>71</v>
      </c>
      <c r="AU87" s="201" t="s">
        <v>72</v>
      </c>
      <c r="AY87" s="200" t="s">
        <v>118</v>
      </c>
      <c r="BK87" s="202">
        <f>SUM(BK88:BK109)</f>
        <v>0</v>
      </c>
    </row>
    <row r="88" s="2" customFormat="1" ht="21.75" customHeight="1">
      <c r="A88" s="36"/>
      <c r="B88" s="37"/>
      <c r="C88" s="203" t="s">
        <v>119</v>
      </c>
      <c r="D88" s="203" t="s">
        <v>120</v>
      </c>
      <c r="E88" s="204" t="s">
        <v>121</v>
      </c>
      <c r="F88" s="205" t="s">
        <v>122</v>
      </c>
      <c r="G88" s="206" t="s">
        <v>123</v>
      </c>
      <c r="H88" s="207">
        <v>360</v>
      </c>
      <c r="I88" s="208"/>
      <c r="J88" s="209">
        <f>ROUND(I88*H88,2)</f>
        <v>0</v>
      </c>
      <c r="K88" s="205" t="s">
        <v>124</v>
      </c>
      <c r="L88" s="210"/>
      <c r="M88" s="211" t="s">
        <v>19</v>
      </c>
      <c r="N88" s="212" t="s">
        <v>43</v>
      </c>
      <c r="O88" s="82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5" t="s">
        <v>125</v>
      </c>
      <c r="AT88" s="215" t="s">
        <v>120</v>
      </c>
      <c r="AU88" s="215" t="s">
        <v>79</v>
      </c>
      <c r="AY88" s="15" t="s">
        <v>118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5" t="s">
        <v>79</v>
      </c>
      <c r="BK88" s="216">
        <f>ROUND(I88*H88,2)</f>
        <v>0</v>
      </c>
      <c r="BL88" s="15" t="s">
        <v>125</v>
      </c>
      <c r="BM88" s="215" t="s">
        <v>126</v>
      </c>
    </row>
    <row r="89" s="2" customFormat="1" ht="24.15" customHeight="1">
      <c r="A89" s="36"/>
      <c r="B89" s="37"/>
      <c r="C89" s="203" t="s">
        <v>127</v>
      </c>
      <c r="D89" s="203" t="s">
        <v>120</v>
      </c>
      <c r="E89" s="204" t="s">
        <v>128</v>
      </c>
      <c r="F89" s="205" t="s">
        <v>129</v>
      </c>
      <c r="G89" s="206" t="s">
        <v>123</v>
      </c>
      <c r="H89" s="207">
        <v>194</v>
      </c>
      <c r="I89" s="208"/>
      <c r="J89" s="209">
        <f>ROUND(I89*H89,2)</f>
        <v>0</v>
      </c>
      <c r="K89" s="205" t="s">
        <v>124</v>
      </c>
      <c r="L89" s="210"/>
      <c r="M89" s="211" t="s">
        <v>19</v>
      </c>
      <c r="N89" s="212" t="s">
        <v>43</v>
      </c>
      <c r="O89" s="82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5" t="s">
        <v>125</v>
      </c>
      <c r="AT89" s="215" t="s">
        <v>120</v>
      </c>
      <c r="AU89" s="215" t="s">
        <v>79</v>
      </c>
      <c r="AY89" s="15" t="s">
        <v>118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5" t="s">
        <v>79</v>
      </c>
      <c r="BK89" s="216">
        <f>ROUND(I89*H89,2)</f>
        <v>0</v>
      </c>
      <c r="BL89" s="15" t="s">
        <v>125</v>
      </c>
      <c r="BM89" s="215" t="s">
        <v>130</v>
      </c>
    </row>
    <row r="90" s="2" customFormat="1" ht="16.5" customHeight="1">
      <c r="A90" s="36"/>
      <c r="B90" s="37"/>
      <c r="C90" s="203" t="s">
        <v>131</v>
      </c>
      <c r="D90" s="203" t="s">
        <v>120</v>
      </c>
      <c r="E90" s="204" t="s">
        <v>132</v>
      </c>
      <c r="F90" s="205" t="s">
        <v>133</v>
      </c>
      <c r="G90" s="206" t="s">
        <v>123</v>
      </c>
      <c r="H90" s="207">
        <v>240</v>
      </c>
      <c r="I90" s="208"/>
      <c r="J90" s="209">
        <f>ROUND(I90*H90,2)</f>
        <v>0</v>
      </c>
      <c r="K90" s="205" t="s">
        <v>124</v>
      </c>
      <c r="L90" s="210"/>
      <c r="M90" s="211" t="s">
        <v>19</v>
      </c>
      <c r="N90" s="212" t="s">
        <v>43</v>
      </c>
      <c r="O90" s="82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5" t="s">
        <v>125</v>
      </c>
      <c r="AT90" s="215" t="s">
        <v>120</v>
      </c>
      <c r="AU90" s="215" t="s">
        <v>79</v>
      </c>
      <c r="AY90" s="15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5" t="s">
        <v>79</v>
      </c>
      <c r="BK90" s="216">
        <f>ROUND(I90*H90,2)</f>
        <v>0</v>
      </c>
      <c r="BL90" s="15" t="s">
        <v>125</v>
      </c>
      <c r="BM90" s="215" t="s">
        <v>134</v>
      </c>
    </row>
    <row r="91" s="2" customFormat="1" ht="16.5" customHeight="1">
      <c r="A91" s="36"/>
      <c r="B91" s="37"/>
      <c r="C91" s="203" t="s">
        <v>135</v>
      </c>
      <c r="D91" s="203" t="s">
        <v>120</v>
      </c>
      <c r="E91" s="204" t="s">
        <v>136</v>
      </c>
      <c r="F91" s="205" t="s">
        <v>137</v>
      </c>
      <c r="G91" s="206" t="s">
        <v>138</v>
      </c>
      <c r="H91" s="207">
        <v>9</v>
      </c>
      <c r="I91" s="208"/>
      <c r="J91" s="209">
        <f>ROUND(I91*H91,2)</f>
        <v>0</v>
      </c>
      <c r="K91" s="205" t="s">
        <v>19</v>
      </c>
      <c r="L91" s="210"/>
      <c r="M91" s="211" t="s">
        <v>19</v>
      </c>
      <c r="N91" s="212" t="s">
        <v>43</v>
      </c>
      <c r="O91" s="82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5" t="s">
        <v>125</v>
      </c>
      <c r="AT91" s="215" t="s">
        <v>120</v>
      </c>
      <c r="AU91" s="215" t="s">
        <v>79</v>
      </c>
      <c r="AY91" s="15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5" t="s">
        <v>79</v>
      </c>
      <c r="BK91" s="216">
        <f>ROUND(I91*H91,2)</f>
        <v>0</v>
      </c>
      <c r="BL91" s="15" t="s">
        <v>125</v>
      </c>
      <c r="BM91" s="215" t="s">
        <v>139</v>
      </c>
    </row>
    <row r="92" s="2" customFormat="1" ht="16.5" customHeight="1">
      <c r="A92" s="36"/>
      <c r="B92" s="37"/>
      <c r="C92" s="203" t="s">
        <v>140</v>
      </c>
      <c r="D92" s="203" t="s">
        <v>120</v>
      </c>
      <c r="E92" s="204" t="s">
        <v>141</v>
      </c>
      <c r="F92" s="205" t="s">
        <v>142</v>
      </c>
      <c r="G92" s="206" t="s">
        <v>123</v>
      </c>
      <c r="H92" s="207">
        <v>360</v>
      </c>
      <c r="I92" s="208"/>
      <c r="J92" s="209">
        <f>ROUND(I92*H92,2)</f>
        <v>0</v>
      </c>
      <c r="K92" s="205" t="s">
        <v>124</v>
      </c>
      <c r="L92" s="210"/>
      <c r="M92" s="211" t="s">
        <v>19</v>
      </c>
      <c r="N92" s="212" t="s">
        <v>43</v>
      </c>
      <c r="O92" s="82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5" t="s">
        <v>125</v>
      </c>
      <c r="AT92" s="215" t="s">
        <v>120</v>
      </c>
      <c r="AU92" s="215" t="s">
        <v>79</v>
      </c>
      <c r="AY92" s="15" t="s">
        <v>118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5" t="s">
        <v>79</v>
      </c>
      <c r="BK92" s="216">
        <f>ROUND(I92*H92,2)</f>
        <v>0</v>
      </c>
      <c r="BL92" s="15" t="s">
        <v>125</v>
      </c>
      <c r="BM92" s="215" t="s">
        <v>143</v>
      </c>
    </row>
    <row r="93" s="2" customFormat="1" ht="33" customHeight="1">
      <c r="A93" s="36"/>
      <c r="B93" s="37"/>
      <c r="C93" s="217" t="s">
        <v>144</v>
      </c>
      <c r="D93" s="217" t="s">
        <v>145</v>
      </c>
      <c r="E93" s="218" t="s">
        <v>146</v>
      </c>
      <c r="F93" s="219" t="s">
        <v>147</v>
      </c>
      <c r="G93" s="220" t="s">
        <v>123</v>
      </c>
      <c r="H93" s="221">
        <v>360</v>
      </c>
      <c r="I93" s="222"/>
      <c r="J93" s="223">
        <f>ROUND(I93*H93,2)</f>
        <v>0</v>
      </c>
      <c r="K93" s="219" t="s">
        <v>124</v>
      </c>
      <c r="L93" s="42"/>
      <c r="M93" s="224" t="s">
        <v>19</v>
      </c>
      <c r="N93" s="225" t="s">
        <v>43</v>
      </c>
      <c r="O93" s="82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5" t="s">
        <v>125</v>
      </c>
      <c r="AT93" s="215" t="s">
        <v>145</v>
      </c>
      <c r="AU93" s="215" t="s">
        <v>79</v>
      </c>
      <c r="AY93" s="15" t="s">
        <v>118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5" t="s">
        <v>79</v>
      </c>
      <c r="BK93" s="216">
        <f>ROUND(I93*H93,2)</f>
        <v>0</v>
      </c>
      <c r="BL93" s="15" t="s">
        <v>125</v>
      </c>
      <c r="BM93" s="215" t="s">
        <v>148</v>
      </c>
    </row>
    <row r="94" s="2" customFormat="1" ht="44.25" customHeight="1">
      <c r="A94" s="36"/>
      <c r="B94" s="37"/>
      <c r="C94" s="217" t="s">
        <v>149</v>
      </c>
      <c r="D94" s="217" t="s">
        <v>145</v>
      </c>
      <c r="E94" s="218" t="s">
        <v>150</v>
      </c>
      <c r="F94" s="219" t="s">
        <v>151</v>
      </c>
      <c r="G94" s="220" t="s">
        <v>138</v>
      </c>
      <c r="H94" s="221">
        <v>9</v>
      </c>
      <c r="I94" s="222"/>
      <c r="J94" s="223">
        <f>ROUND(I94*H94,2)</f>
        <v>0</v>
      </c>
      <c r="K94" s="219" t="s">
        <v>124</v>
      </c>
      <c r="L94" s="42"/>
      <c r="M94" s="224" t="s">
        <v>19</v>
      </c>
      <c r="N94" s="225" t="s">
        <v>43</v>
      </c>
      <c r="O94" s="82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5" t="s">
        <v>125</v>
      </c>
      <c r="AT94" s="215" t="s">
        <v>145</v>
      </c>
      <c r="AU94" s="215" t="s">
        <v>79</v>
      </c>
      <c r="AY94" s="15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5" t="s">
        <v>79</v>
      </c>
      <c r="BK94" s="216">
        <f>ROUND(I94*H94,2)</f>
        <v>0</v>
      </c>
      <c r="BL94" s="15" t="s">
        <v>125</v>
      </c>
      <c r="BM94" s="215" t="s">
        <v>152</v>
      </c>
    </row>
    <row r="95" s="2" customFormat="1" ht="44.25" customHeight="1">
      <c r="A95" s="36"/>
      <c r="B95" s="37"/>
      <c r="C95" s="217" t="s">
        <v>153</v>
      </c>
      <c r="D95" s="217" t="s">
        <v>145</v>
      </c>
      <c r="E95" s="218" t="s">
        <v>154</v>
      </c>
      <c r="F95" s="219" t="s">
        <v>155</v>
      </c>
      <c r="G95" s="220" t="s">
        <v>138</v>
      </c>
      <c r="H95" s="221">
        <v>18</v>
      </c>
      <c r="I95" s="222"/>
      <c r="J95" s="223">
        <f>ROUND(I95*H95,2)</f>
        <v>0</v>
      </c>
      <c r="K95" s="219" t="s">
        <v>124</v>
      </c>
      <c r="L95" s="42"/>
      <c r="M95" s="224" t="s">
        <v>19</v>
      </c>
      <c r="N95" s="225" t="s">
        <v>43</v>
      </c>
      <c r="O95" s="82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5" t="s">
        <v>125</v>
      </c>
      <c r="AT95" s="215" t="s">
        <v>145</v>
      </c>
      <c r="AU95" s="215" t="s">
        <v>79</v>
      </c>
      <c r="AY95" s="15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5" t="s">
        <v>79</v>
      </c>
      <c r="BK95" s="216">
        <f>ROUND(I95*H95,2)</f>
        <v>0</v>
      </c>
      <c r="BL95" s="15" t="s">
        <v>125</v>
      </c>
      <c r="BM95" s="215" t="s">
        <v>156</v>
      </c>
    </row>
    <row r="96" s="2" customFormat="1" ht="16.5" customHeight="1">
      <c r="A96" s="36"/>
      <c r="B96" s="37"/>
      <c r="C96" s="217" t="s">
        <v>157</v>
      </c>
      <c r="D96" s="217" t="s">
        <v>145</v>
      </c>
      <c r="E96" s="218" t="s">
        <v>158</v>
      </c>
      <c r="F96" s="219" t="s">
        <v>159</v>
      </c>
      <c r="G96" s="220" t="s">
        <v>123</v>
      </c>
      <c r="H96" s="221">
        <v>360</v>
      </c>
      <c r="I96" s="222"/>
      <c r="J96" s="223">
        <f>ROUND(I96*H96,2)</f>
        <v>0</v>
      </c>
      <c r="K96" s="219" t="s">
        <v>124</v>
      </c>
      <c r="L96" s="42"/>
      <c r="M96" s="224" t="s">
        <v>19</v>
      </c>
      <c r="N96" s="225" t="s">
        <v>43</v>
      </c>
      <c r="O96" s="82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5" t="s">
        <v>125</v>
      </c>
      <c r="AT96" s="215" t="s">
        <v>145</v>
      </c>
      <c r="AU96" s="215" t="s">
        <v>79</v>
      </c>
      <c r="AY96" s="15" t="s">
        <v>118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5" t="s">
        <v>79</v>
      </c>
      <c r="BK96" s="216">
        <f>ROUND(I96*H96,2)</f>
        <v>0</v>
      </c>
      <c r="BL96" s="15" t="s">
        <v>125</v>
      </c>
      <c r="BM96" s="215" t="s">
        <v>160</v>
      </c>
    </row>
    <row r="97" s="2" customFormat="1" ht="37.8" customHeight="1">
      <c r="A97" s="36"/>
      <c r="B97" s="37"/>
      <c r="C97" s="203" t="s">
        <v>81</v>
      </c>
      <c r="D97" s="203" t="s">
        <v>120</v>
      </c>
      <c r="E97" s="204" t="s">
        <v>161</v>
      </c>
      <c r="F97" s="205" t="s">
        <v>162</v>
      </c>
      <c r="G97" s="206" t="s">
        <v>138</v>
      </c>
      <c r="H97" s="207">
        <v>97</v>
      </c>
      <c r="I97" s="208"/>
      <c r="J97" s="209">
        <f>ROUND(I97*H97,2)</f>
        <v>0</v>
      </c>
      <c r="K97" s="205" t="s">
        <v>19</v>
      </c>
      <c r="L97" s="210"/>
      <c r="M97" s="211" t="s">
        <v>19</v>
      </c>
      <c r="N97" s="212" t="s">
        <v>43</v>
      </c>
      <c r="O97" s="82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5" t="s">
        <v>125</v>
      </c>
      <c r="AT97" s="215" t="s">
        <v>120</v>
      </c>
      <c r="AU97" s="215" t="s">
        <v>79</v>
      </c>
      <c r="AY97" s="15" t="s">
        <v>118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5" t="s">
        <v>79</v>
      </c>
      <c r="BK97" s="216">
        <f>ROUND(I97*H97,2)</f>
        <v>0</v>
      </c>
      <c r="BL97" s="15" t="s">
        <v>125</v>
      </c>
      <c r="BM97" s="215" t="s">
        <v>163</v>
      </c>
    </row>
    <row r="98" s="2" customFormat="1" ht="24.15" customHeight="1">
      <c r="A98" s="36"/>
      <c r="B98" s="37"/>
      <c r="C98" s="217" t="s">
        <v>164</v>
      </c>
      <c r="D98" s="217" t="s">
        <v>145</v>
      </c>
      <c r="E98" s="218" t="s">
        <v>165</v>
      </c>
      <c r="F98" s="219" t="s">
        <v>166</v>
      </c>
      <c r="G98" s="220" t="s">
        <v>138</v>
      </c>
      <c r="H98" s="221">
        <v>97</v>
      </c>
      <c r="I98" s="222"/>
      <c r="J98" s="223">
        <f>ROUND(I98*H98,2)</f>
        <v>0</v>
      </c>
      <c r="K98" s="219" t="s">
        <v>124</v>
      </c>
      <c r="L98" s="42"/>
      <c r="M98" s="224" t="s">
        <v>19</v>
      </c>
      <c r="N98" s="225" t="s">
        <v>43</v>
      </c>
      <c r="O98" s="82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5" t="s">
        <v>125</v>
      </c>
      <c r="AT98" s="215" t="s">
        <v>145</v>
      </c>
      <c r="AU98" s="215" t="s">
        <v>79</v>
      </c>
      <c r="AY98" s="15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5" t="s">
        <v>79</v>
      </c>
      <c r="BK98" s="216">
        <f>ROUND(I98*H98,2)</f>
        <v>0</v>
      </c>
      <c r="BL98" s="15" t="s">
        <v>125</v>
      </c>
      <c r="BM98" s="215" t="s">
        <v>167</v>
      </c>
    </row>
    <row r="99" s="2" customFormat="1" ht="16.5" customHeight="1">
      <c r="A99" s="36"/>
      <c r="B99" s="37"/>
      <c r="C99" s="217" t="s">
        <v>207</v>
      </c>
      <c r="D99" s="217" t="s">
        <v>145</v>
      </c>
      <c r="E99" s="218" t="s">
        <v>169</v>
      </c>
      <c r="F99" s="219" t="s">
        <v>170</v>
      </c>
      <c r="G99" s="220" t="s">
        <v>138</v>
      </c>
      <c r="H99" s="221">
        <v>9</v>
      </c>
      <c r="I99" s="222"/>
      <c r="J99" s="223">
        <f>ROUND(I99*H99,2)</f>
        <v>0</v>
      </c>
      <c r="K99" s="219" t="s">
        <v>124</v>
      </c>
      <c r="L99" s="42"/>
      <c r="M99" s="224" t="s">
        <v>19</v>
      </c>
      <c r="N99" s="225" t="s">
        <v>43</v>
      </c>
      <c r="O99" s="82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5" t="s">
        <v>125</v>
      </c>
      <c r="AT99" s="215" t="s">
        <v>145</v>
      </c>
      <c r="AU99" s="215" t="s">
        <v>79</v>
      </c>
      <c r="AY99" s="15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5" t="s">
        <v>79</v>
      </c>
      <c r="BK99" s="216">
        <f>ROUND(I99*H99,2)</f>
        <v>0</v>
      </c>
      <c r="BL99" s="15" t="s">
        <v>125</v>
      </c>
      <c r="BM99" s="215" t="s">
        <v>208</v>
      </c>
    </row>
    <row r="100" s="2" customFormat="1" ht="37.8" customHeight="1">
      <c r="A100" s="36"/>
      <c r="B100" s="37"/>
      <c r="C100" s="217" t="s">
        <v>172</v>
      </c>
      <c r="D100" s="217" t="s">
        <v>145</v>
      </c>
      <c r="E100" s="218" t="s">
        <v>173</v>
      </c>
      <c r="F100" s="219" t="s">
        <v>174</v>
      </c>
      <c r="G100" s="220" t="s">
        <v>138</v>
      </c>
      <c r="H100" s="221">
        <v>9</v>
      </c>
      <c r="I100" s="222"/>
      <c r="J100" s="223">
        <f>ROUND(I100*H100,2)</f>
        <v>0</v>
      </c>
      <c r="K100" s="219" t="s">
        <v>124</v>
      </c>
      <c r="L100" s="42"/>
      <c r="M100" s="224" t="s">
        <v>19</v>
      </c>
      <c r="N100" s="225" t="s">
        <v>43</v>
      </c>
      <c r="O100" s="82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5" t="s">
        <v>125</v>
      </c>
      <c r="AT100" s="215" t="s">
        <v>145</v>
      </c>
      <c r="AU100" s="215" t="s">
        <v>79</v>
      </c>
      <c r="AY100" s="15" t="s">
        <v>118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5" t="s">
        <v>79</v>
      </c>
      <c r="BK100" s="216">
        <f>ROUND(I100*H100,2)</f>
        <v>0</v>
      </c>
      <c r="BL100" s="15" t="s">
        <v>125</v>
      </c>
      <c r="BM100" s="215" t="s">
        <v>175</v>
      </c>
    </row>
    <row r="101" s="2" customFormat="1" ht="24.15" customHeight="1">
      <c r="A101" s="36"/>
      <c r="B101" s="37"/>
      <c r="C101" s="203" t="s">
        <v>168</v>
      </c>
      <c r="D101" s="203" t="s">
        <v>120</v>
      </c>
      <c r="E101" s="204" t="s">
        <v>209</v>
      </c>
      <c r="F101" s="205" t="s">
        <v>210</v>
      </c>
      <c r="G101" s="206" t="s">
        <v>138</v>
      </c>
      <c r="H101" s="207">
        <v>97</v>
      </c>
      <c r="I101" s="208"/>
      <c r="J101" s="209">
        <f>ROUND(I101*H101,2)</f>
        <v>0</v>
      </c>
      <c r="K101" s="205" t="s">
        <v>124</v>
      </c>
      <c r="L101" s="210"/>
      <c r="M101" s="211" t="s">
        <v>19</v>
      </c>
      <c r="N101" s="212" t="s">
        <v>43</v>
      </c>
      <c r="O101" s="82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5" t="s">
        <v>125</v>
      </c>
      <c r="AT101" s="215" t="s">
        <v>120</v>
      </c>
      <c r="AU101" s="215" t="s">
        <v>79</v>
      </c>
      <c r="AY101" s="15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5" t="s">
        <v>79</v>
      </c>
      <c r="BK101" s="216">
        <f>ROUND(I101*H101,2)</f>
        <v>0</v>
      </c>
      <c r="BL101" s="15" t="s">
        <v>125</v>
      </c>
      <c r="BM101" s="215" t="s">
        <v>211</v>
      </c>
    </row>
    <row r="102" s="2" customFormat="1" ht="16.5" customHeight="1">
      <c r="A102" s="36"/>
      <c r="B102" s="37"/>
      <c r="C102" s="217" t="s">
        <v>184</v>
      </c>
      <c r="D102" s="217" t="s">
        <v>145</v>
      </c>
      <c r="E102" s="218" t="s">
        <v>212</v>
      </c>
      <c r="F102" s="219" t="s">
        <v>213</v>
      </c>
      <c r="G102" s="220" t="s">
        <v>138</v>
      </c>
      <c r="H102" s="221">
        <v>97</v>
      </c>
      <c r="I102" s="222"/>
      <c r="J102" s="223">
        <f>ROUND(I102*H102,2)</f>
        <v>0</v>
      </c>
      <c r="K102" s="219" t="s">
        <v>124</v>
      </c>
      <c r="L102" s="42"/>
      <c r="M102" s="224" t="s">
        <v>19</v>
      </c>
      <c r="N102" s="225" t="s">
        <v>43</v>
      </c>
      <c r="O102" s="82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5" t="s">
        <v>125</v>
      </c>
      <c r="AT102" s="215" t="s">
        <v>145</v>
      </c>
      <c r="AU102" s="215" t="s">
        <v>79</v>
      </c>
      <c r="AY102" s="15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5" t="s">
        <v>79</v>
      </c>
      <c r="BK102" s="216">
        <f>ROUND(I102*H102,2)</f>
        <v>0</v>
      </c>
      <c r="BL102" s="15" t="s">
        <v>125</v>
      </c>
      <c r="BM102" s="215" t="s">
        <v>214</v>
      </c>
    </row>
    <row r="103" s="2" customFormat="1" ht="21.75" customHeight="1">
      <c r="A103" s="36"/>
      <c r="B103" s="37"/>
      <c r="C103" s="203" t="s">
        <v>215</v>
      </c>
      <c r="D103" s="203" t="s">
        <v>120</v>
      </c>
      <c r="E103" s="204" t="s">
        <v>202</v>
      </c>
      <c r="F103" s="205" t="s">
        <v>203</v>
      </c>
      <c r="G103" s="206" t="s">
        <v>138</v>
      </c>
      <c r="H103" s="207">
        <v>18</v>
      </c>
      <c r="I103" s="208"/>
      <c r="J103" s="209">
        <f>ROUND(I103*H103,2)</f>
        <v>0</v>
      </c>
      <c r="K103" s="205" t="s">
        <v>124</v>
      </c>
      <c r="L103" s="210"/>
      <c r="M103" s="211" t="s">
        <v>19</v>
      </c>
      <c r="N103" s="212" t="s">
        <v>43</v>
      </c>
      <c r="O103" s="82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5" t="s">
        <v>125</v>
      </c>
      <c r="AT103" s="215" t="s">
        <v>120</v>
      </c>
      <c r="AU103" s="215" t="s">
        <v>79</v>
      </c>
      <c r="AY103" s="15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5" t="s">
        <v>79</v>
      </c>
      <c r="BK103" s="216">
        <f>ROUND(I103*H103,2)</f>
        <v>0</v>
      </c>
      <c r="BL103" s="15" t="s">
        <v>125</v>
      </c>
      <c r="BM103" s="215" t="s">
        <v>216</v>
      </c>
    </row>
    <row r="104" s="2" customFormat="1" ht="16.5" customHeight="1">
      <c r="A104" s="36"/>
      <c r="B104" s="37"/>
      <c r="C104" s="217" t="s">
        <v>217</v>
      </c>
      <c r="D104" s="217" t="s">
        <v>145</v>
      </c>
      <c r="E104" s="218" t="s">
        <v>177</v>
      </c>
      <c r="F104" s="219" t="s">
        <v>178</v>
      </c>
      <c r="G104" s="220" t="s">
        <v>138</v>
      </c>
      <c r="H104" s="221">
        <v>18</v>
      </c>
      <c r="I104" s="222"/>
      <c r="J104" s="223">
        <f>ROUND(I104*H104,2)</f>
        <v>0</v>
      </c>
      <c r="K104" s="219" t="s">
        <v>124</v>
      </c>
      <c r="L104" s="42"/>
      <c r="M104" s="224" t="s">
        <v>19</v>
      </c>
      <c r="N104" s="225" t="s">
        <v>43</v>
      </c>
      <c r="O104" s="82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5" t="s">
        <v>125</v>
      </c>
      <c r="AT104" s="215" t="s">
        <v>145</v>
      </c>
      <c r="AU104" s="215" t="s">
        <v>79</v>
      </c>
      <c r="AY104" s="15" t="s">
        <v>118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5" t="s">
        <v>79</v>
      </c>
      <c r="BK104" s="216">
        <f>ROUND(I104*H104,2)</f>
        <v>0</v>
      </c>
      <c r="BL104" s="15" t="s">
        <v>125</v>
      </c>
      <c r="BM104" s="215" t="s">
        <v>218</v>
      </c>
    </row>
    <row r="105" s="2" customFormat="1" ht="55.5" customHeight="1">
      <c r="A105" s="36"/>
      <c r="B105" s="37"/>
      <c r="C105" s="217" t="s">
        <v>180</v>
      </c>
      <c r="D105" s="217" t="s">
        <v>145</v>
      </c>
      <c r="E105" s="218" t="s">
        <v>181</v>
      </c>
      <c r="F105" s="219" t="s">
        <v>182</v>
      </c>
      <c r="G105" s="220" t="s">
        <v>138</v>
      </c>
      <c r="H105" s="221">
        <v>1</v>
      </c>
      <c r="I105" s="222"/>
      <c r="J105" s="223">
        <f>ROUND(I105*H105,2)</f>
        <v>0</v>
      </c>
      <c r="K105" s="219" t="s">
        <v>124</v>
      </c>
      <c r="L105" s="42"/>
      <c r="M105" s="224" t="s">
        <v>19</v>
      </c>
      <c r="N105" s="225" t="s">
        <v>43</v>
      </c>
      <c r="O105" s="82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5" t="s">
        <v>125</v>
      </c>
      <c r="AT105" s="215" t="s">
        <v>145</v>
      </c>
      <c r="AU105" s="215" t="s">
        <v>79</v>
      </c>
      <c r="AY105" s="15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5" t="s">
        <v>79</v>
      </c>
      <c r="BK105" s="216">
        <f>ROUND(I105*H105,2)</f>
        <v>0</v>
      </c>
      <c r="BL105" s="15" t="s">
        <v>125</v>
      </c>
      <c r="BM105" s="215" t="s">
        <v>183</v>
      </c>
    </row>
    <row r="106" s="2" customFormat="1" ht="21.75" customHeight="1">
      <c r="A106" s="36"/>
      <c r="B106" s="37"/>
      <c r="C106" s="217" t="s">
        <v>219</v>
      </c>
      <c r="D106" s="217" t="s">
        <v>145</v>
      </c>
      <c r="E106" s="218" t="s">
        <v>185</v>
      </c>
      <c r="F106" s="219" t="s">
        <v>186</v>
      </c>
      <c r="G106" s="220" t="s">
        <v>138</v>
      </c>
      <c r="H106" s="221">
        <v>2</v>
      </c>
      <c r="I106" s="222"/>
      <c r="J106" s="223">
        <f>ROUND(I106*H106,2)</f>
        <v>0</v>
      </c>
      <c r="K106" s="219" t="s">
        <v>124</v>
      </c>
      <c r="L106" s="42"/>
      <c r="M106" s="224" t="s">
        <v>19</v>
      </c>
      <c r="N106" s="225" t="s">
        <v>43</v>
      </c>
      <c r="O106" s="82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5" t="s">
        <v>125</v>
      </c>
      <c r="AT106" s="215" t="s">
        <v>145</v>
      </c>
      <c r="AU106" s="215" t="s">
        <v>79</v>
      </c>
      <c r="AY106" s="15" t="s">
        <v>118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5" t="s">
        <v>79</v>
      </c>
      <c r="BK106" s="216">
        <f>ROUND(I106*H106,2)</f>
        <v>0</v>
      </c>
      <c r="BL106" s="15" t="s">
        <v>125</v>
      </c>
      <c r="BM106" s="215" t="s">
        <v>220</v>
      </c>
    </row>
    <row r="107" s="2" customFormat="1" ht="24.15" customHeight="1">
      <c r="A107" s="36"/>
      <c r="B107" s="37"/>
      <c r="C107" s="217" t="s">
        <v>188</v>
      </c>
      <c r="D107" s="217" t="s">
        <v>145</v>
      </c>
      <c r="E107" s="218" t="s">
        <v>189</v>
      </c>
      <c r="F107" s="219" t="s">
        <v>190</v>
      </c>
      <c r="G107" s="220" t="s">
        <v>138</v>
      </c>
      <c r="H107" s="221">
        <v>1</v>
      </c>
      <c r="I107" s="222"/>
      <c r="J107" s="223">
        <f>ROUND(I107*H107,2)</f>
        <v>0</v>
      </c>
      <c r="K107" s="219" t="s">
        <v>124</v>
      </c>
      <c r="L107" s="42"/>
      <c r="M107" s="224" t="s">
        <v>19</v>
      </c>
      <c r="N107" s="225" t="s">
        <v>43</v>
      </c>
      <c r="O107" s="82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5" t="s">
        <v>125</v>
      </c>
      <c r="AT107" s="215" t="s">
        <v>145</v>
      </c>
      <c r="AU107" s="215" t="s">
        <v>79</v>
      </c>
      <c r="AY107" s="15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5" t="s">
        <v>79</v>
      </c>
      <c r="BK107" s="216">
        <f>ROUND(I107*H107,2)</f>
        <v>0</v>
      </c>
      <c r="BL107" s="15" t="s">
        <v>125</v>
      </c>
      <c r="BM107" s="215" t="s">
        <v>191</v>
      </c>
    </row>
    <row r="108" s="2" customFormat="1" ht="37.8" customHeight="1">
      <c r="A108" s="36"/>
      <c r="B108" s="37"/>
      <c r="C108" s="217" t="s">
        <v>7</v>
      </c>
      <c r="D108" s="217" t="s">
        <v>145</v>
      </c>
      <c r="E108" s="218" t="s">
        <v>192</v>
      </c>
      <c r="F108" s="219" t="s">
        <v>193</v>
      </c>
      <c r="G108" s="220" t="s">
        <v>194</v>
      </c>
      <c r="H108" s="221">
        <v>205</v>
      </c>
      <c r="I108" s="222"/>
      <c r="J108" s="223">
        <f>ROUND(I108*H108,2)</f>
        <v>0</v>
      </c>
      <c r="K108" s="219" t="s">
        <v>124</v>
      </c>
      <c r="L108" s="42"/>
      <c r="M108" s="224" t="s">
        <v>19</v>
      </c>
      <c r="N108" s="225" t="s">
        <v>43</v>
      </c>
      <c r="O108" s="82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5" t="s">
        <v>125</v>
      </c>
      <c r="AT108" s="215" t="s">
        <v>145</v>
      </c>
      <c r="AU108" s="215" t="s">
        <v>79</v>
      </c>
      <c r="AY108" s="15" t="s">
        <v>118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5" t="s">
        <v>79</v>
      </c>
      <c r="BK108" s="216">
        <f>ROUND(I108*H108,2)</f>
        <v>0</v>
      </c>
      <c r="BL108" s="15" t="s">
        <v>125</v>
      </c>
      <c r="BM108" s="215" t="s">
        <v>195</v>
      </c>
    </row>
    <row r="109" s="2" customFormat="1" ht="44.25" customHeight="1">
      <c r="A109" s="36"/>
      <c r="B109" s="37"/>
      <c r="C109" s="217" t="s">
        <v>196</v>
      </c>
      <c r="D109" s="217" t="s">
        <v>145</v>
      </c>
      <c r="E109" s="218" t="s">
        <v>197</v>
      </c>
      <c r="F109" s="219" t="s">
        <v>198</v>
      </c>
      <c r="G109" s="220" t="s">
        <v>199</v>
      </c>
      <c r="H109" s="221">
        <v>0.29999999999999999</v>
      </c>
      <c r="I109" s="222"/>
      <c r="J109" s="223">
        <f>ROUND(I109*H109,2)</f>
        <v>0</v>
      </c>
      <c r="K109" s="219" t="s">
        <v>124</v>
      </c>
      <c r="L109" s="42"/>
      <c r="M109" s="231" t="s">
        <v>19</v>
      </c>
      <c r="N109" s="232" t="s">
        <v>43</v>
      </c>
      <c r="O109" s="228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5" t="s">
        <v>125</v>
      </c>
      <c r="AT109" s="215" t="s">
        <v>145</v>
      </c>
      <c r="AU109" s="215" t="s">
        <v>79</v>
      </c>
      <c r="AY109" s="15" t="s">
        <v>118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5" t="s">
        <v>79</v>
      </c>
      <c r="BK109" s="216">
        <f>ROUND(I109*H109,2)</f>
        <v>0</v>
      </c>
      <c r="BL109" s="15" t="s">
        <v>125</v>
      </c>
      <c r="BM109" s="215" t="s">
        <v>200</v>
      </c>
    </row>
    <row r="110" s="2" customFormat="1" ht="6.96" customHeight="1">
      <c r="A110" s="36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42"/>
      <c r="M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</sheetData>
  <sheetProtection sheet="1" autoFilter="0" formatColumns="0" formatRows="0" objects="1" scenarios="1" spinCount="100000" saltValue="vd6SH7s2U3yZa/g1FLrtvG8JfSwkFvsjiYUo50/FI3Opz/MOoSIzNbOvZfN1bM1ua6iJp3b3DTNAovaO4BUhZQ==" hashValue="7jiADsZlOonYX+hPNgIfT1k2Y5gkskzxOsoTTUYXlR0ccgfoLlvrfXowYH1bM4FQFD8BtOOQphFdM2O64aT5ZQ==" algorithmName="SHA-512" password="CC35"/>
  <autoFilter ref="C85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3" customWidth="1"/>
    <col min="2" max="2" width="1.667969" style="233" customWidth="1"/>
    <col min="3" max="4" width="5" style="233" customWidth="1"/>
    <col min="5" max="5" width="11.66016" style="233" customWidth="1"/>
    <col min="6" max="6" width="9.160156" style="233" customWidth="1"/>
    <col min="7" max="7" width="5" style="233" customWidth="1"/>
    <col min="8" max="8" width="77.83203" style="233" customWidth="1"/>
    <col min="9" max="10" width="20" style="233" customWidth="1"/>
    <col min="11" max="11" width="1.667969" style="233" customWidth="1"/>
  </cols>
  <sheetData>
    <row r="1" s="1" customFormat="1" ht="37.5" customHeight="1"/>
    <row r="2" s="1" customFormat="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="12" customFormat="1" ht="45" customHeight="1">
      <c r="B3" s="237"/>
      <c r="C3" s="238" t="s">
        <v>221</v>
      </c>
      <c r="D3" s="238"/>
      <c r="E3" s="238"/>
      <c r="F3" s="238"/>
      <c r="G3" s="238"/>
      <c r="H3" s="238"/>
      <c r="I3" s="238"/>
      <c r="J3" s="238"/>
      <c r="K3" s="239"/>
    </row>
    <row r="4" s="1" customFormat="1" ht="25.5" customHeight="1">
      <c r="B4" s="240"/>
      <c r="C4" s="241" t="s">
        <v>222</v>
      </c>
      <c r="D4" s="241"/>
      <c r="E4" s="241"/>
      <c r="F4" s="241"/>
      <c r="G4" s="241"/>
      <c r="H4" s="241"/>
      <c r="I4" s="241"/>
      <c r="J4" s="241"/>
      <c r="K4" s="242"/>
    </row>
    <row r="5" s="1" customFormat="1" ht="5.25" customHeight="1">
      <c r="B5" s="240"/>
      <c r="C5" s="243"/>
      <c r="D5" s="243"/>
      <c r="E5" s="243"/>
      <c r="F5" s="243"/>
      <c r="G5" s="243"/>
      <c r="H5" s="243"/>
      <c r="I5" s="243"/>
      <c r="J5" s="243"/>
      <c r="K5" s="242"/>
    </row>
    <row r="6" s="1" customFormat="1" ht="15" customHeight="1">
      <c r="B6" s="240"/>
      <c r="C6" s="244" t="s">
        <v>223</v>
      </c>
      <c r="D6" s="244"/>
      <c r="E6" s="244"/>
      <c r="F6" s="244"/>
      <c r="G6" s="244"/>
      <c r="H6" s="244"/>
      <c r="I6" s="244"/>
      <c r="J6" s="244"/>
      <c r="K6" s="242"/>
    </row>
    <row r="7" s="1" customFormat="1" ht="15" customHeight="1">
      <c r="B7" s="245"/>
      <c r="C7" s="244" t="s">
        <v>224</v>
      </c>
      <c r="D7" s="244"/>
      <c r="E7" s="244"/>
      <c r="F7" s="244"/>
      <c r="G7" s="244"/>
      <c r="H7" s="244"/>
      <c r="I7" s="244"/>
      <c r="J7" s="244"/>
      <c r="K7" s="242"/>
    </row>
    <row r="8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="1" customFormat="1" ht="15" customHeight="1">
      <c r="B9" s="245"/>
      <c r="C9" s="244" t="s">
        <v>225</v>
      </c>
      <c r="D9" s="244"/>
      <c r="E9" s="244"/>
      <c r="F9" s="244"/>
      <c r="G9" s="244"/>
      <c r="H9" s="244"/>
      <c r="I9" s="244"/>
      <c r="J9" s="244"/>
      <c r="K9" s="242"/>
    </row>
    <row r="10" s="1" customFormat="1" ht="15" customHeight="1">
      <c r="B10" s="245"/>
      <c r="C10" s="244"/>
      <c r="D10" s="244" t="s">
        <v>226</v>
      </c>
      <c r="E10" s="244"/>
      <c r="F10" s="244"/>
      <c r="G10" s="244"/>
      <c r="H10" s="244"/>
      <c r="I10" s="244"/>
      <c r="J10" s="244"/>
      <c r="K10" s="242"/>
    </row>
    <row r="11" s="1" customFormat="1" ht="15" customHeight="1">
      <c r="B11" s="245"/>
      <c r="C11" s="246"/>
      <c r="D11" s="244" t="s">
        <v>227</v>
      </c>
      <c r="E11" s="244"/>
      <c r="F11" s="244"/>
      <c r="G11" s="244"/>
      <c r="H11" s="244"/>
      <c r="I11" s="244"/>
      <c r="J11" s="244"/>
      <c r="K11" s="242"/>
    </row>
    <row r="12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="1" customFormat="1" ht="15" customHeight="1">
      <c r="B13" s="245"/>
      <c r="C13" s="246"/>
      <c r="D13" s="247" t="s">
        <v>228</v>
      </c>
      <c r="E13" s="244"/>
      <c r="F13" s="244"/>
      <c r="G13" s="244"/>
      <c r="H13" s="244"/>
      <c r="I13" s="244"/>
      <c r="J13" s="244"/>
      <c r="K13" s="242"/>
    </row>
    <row r="14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="1" customFormat="1" ht="15" customHeight="1">
      <c r="B15" s="245"/>
      <c r="C15" s="246"/>
      <c r="D15" s="244" t="s">
        <v>229</v>
      </c>
      <c r="E15" s="244"/>
      <c r="F15" s="244"/>
      <c r="G15" s="244"/>
      <c r="H15" s="244"/>
      <c r="I15" s="244"/>
      <c r="J15" s="244"/>
      <c r="K15" s="242"/>
    </row>
    <row r="16" s="1" customFormat="1" ht="15" customHeight="1">
      <c r="B16" s="245"/>
      <c r="C16" s="246"/>
      <c r="D16" s="244" t="s">
        <v>230</v>
      </c>
      <c r="E16" s="244"/>
      <c r="F16" s="244"/>
      <c r="G16" s="244"/>
      <c r="H16" s="244"/>
      <c r="I16" s="244"/>
      <c r="J16" s="244"/>
      <c r="K16" s="242"/>
    </row>
    <row r="17" s="1" customFormat="1" ht="15" customHeight="1">
      <c r="B17" s="245"/>
      <c r="C17" s="246"/>
      <c r="D17" s="244" t="s">
        <v>231</v>
      </c>
      <c r="E17" s="244"/>
      <c r="F17" s="244"/>
      <c r="G17" s="244"/>
      <c r="H17" s="244"/>
      <c r="I17" s="244"/>
      <c r="J17" s="244"/>
      <c r="K17" s="242"/>
    </row>
    <row r="18" s="1" customFormat="1" ht="15" customHeight="1">
      <c r="B18" s="245"/>
      <c r="C18" s="246"/>
      <c r="D18" s="246"/>
      <c r="E18" s="248" t="s">
        <v>78</v>
      </c>
      <c r="F18" s="244" t="s">
        <v>232</v>
      </c>
      <c r="G18" s="244"/>
      <c r="H18" s="244"/>
      <c r="I18" s="244"/>
      <c r="J18" s="244"/>
      <c r="K18" s="242"/>
    </row>
    <row r="19" s="1" customFormat="1" ht="15" customHeight="1">
      <c r="B19" s="245"/>
      <c r="C19" s="246"/>
      <c r="D19" s="246"/>
      <c r="E19" s="248" t="s">
        <v>233</v>
      </c>
      <c r="F19" s="244" t="s">
        <v>234</v>
      </c>
      <c r="G19" s="244"/>
      <c r="H19" s="244"/>
      <c r="I19" s="244"/>
      <c r="J19" s="244"/>
      <c r="K19" s="242"/>
    </row>
    <row r="20" s="1" customFormat="1" ht="15" customHeight="1">
      <c r="B20" s="245"/>
      <c r="C20" s="246"/>
      <c r="D20" s="246"/>
      <c r="E20" s="248" t="s">
        <v>235</v>
      </c>
      <c r="F20" s="244" t="s">
        <v>236</v>
      </c>
      <c r="G20" s="244"/>
      <c r="H20" s="244"/>
      <c r="I20" s="244"/>
      <c r="J20" s="244"/>
      <c r="K20" s="242"/>
    </row>
    <row r="21" s="1" customFormat="1" ht="15" customHeight="1">
      <c r="B21" s="245"/>
      <c r="C21" s="246"/>
      <c r="D21" s="246"/>
      <c r="E21" s="248" t="s">
        <v>237</v>
      </c>
      <c r="F21" s="244" t="s">
        <v>238</v>
      </c>
      <c r="G21" s="244"/>
      <c r="H21" s="244"/>
      <c r="I21" s="244"/>
      <c r="J21" s="244"/>
      <c r="K21" s="242"/>
    </row>
    <row r="22" s="1" customFormat="1" ht="15" customHeight="1">
      <c r="B22" s="245"/>
      <c r="C22" s="246"/>
      <c r="D22" s="246"/>
      <c r="E22" s="248" t="s">
        <v>115</v>
      </c>
      <c r="F22" s="244" t="s">
        <v>116</v>
      </c>
      <c r="G22" s="244"/>
      <c r="H22" s="244"/>
      <c r="I22" s="244"/>
      <c r="J22" s="244"/>
      <c r="K22" s="242"/>
    </row>
    <row r="23" s="1" customFormat="1" ht="15" customHeight="1">
      <c r="B23" s="245"/>
      <c r="C23" s="246"/>
      <c r="D23" s="246"/>
      <c r="E23" s="248" t="s">
        <v>85</v>
      </c>
      <c r="F23" s="244" t="s">
        <v>239</v>
      </c>
      <c r="G23" s="244"/>
      <c r="H23" s="244"/>
      <c r="I23" s="244"/>
      <c r="J23" s="244"/>
      <c r="K23" s="242"/>
    </row>
    <row r="24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="1" customFormat="1" ht="15" customHeight="1">
      <c r="B25" s="245"/>
      <c r="C25" s="244" t="s">
        <v>240</v>
      </c>
      <c r="D25" s="244"/>
      <c r="E25" s="244"/>
      <c r="F25" s="244"/>
      <c r="G25" s="244"/>
      <c r="H25" s="244"/>
      <c r="I25" s="244"/>
      <c r="J25" s="244"/>
      <c r="K25" s="242"/>
    </row>
    <row r="26" s="1" customFormat="1" ht="15" customHeight="1">
      <c r="B26" s="245"/>
      <c r="C26" s="244" t="s">
        <v>241</v>
      </c>
      <c r="D26" s="244"/>
      <c r="E26" s="244"/>
      <c r="F26" s="244"/>
      <c r="G26" s="244"/>
      <c r="H26" s="244"/>
      <c r="I26" s="244"/>
      <c r="J26" s="244"/>
      <c r="K26" s="242"/>
    </row>
    <row r="27" s="1" customFormat="1" ht="15" customHeight="1">
      <c r="B27" s="245"/>
      <c r="C27" s="244"/>
      <c r="D27" s="244" t="s">
        <v>242</v>
      </c>
      <c r="E27" s="244"/>
      <c r="F27" s="244"/>
      <c r="G27" s="244"/>
      <c r="H27" s="244"/>
      <c r="I27" s="244"/>
      <c r="J27" s="244"/>
      <c r="K27" s="242"/>
    </row>
    <row r="28" s="1" customFormat="1" ht="15" customHeight="1">
      <c r="B28" s="245"/>
      <c r="C28" s="246"/>
      <c r="D28" s="244" t="s">
        <v>243</v>
      </c>
      <c r="E28" s="244"/>
      <c r="F28" s="244"/>
      <c r="G28" s="244"/>
      <c r="H28" s="244"/>
      <c r="I28" s="244"/>
      <c r="J28" s="244"/>
      <c r="K28" s="242"/>
    </row>
    <row r="29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="1" customFormat="1" ht="15" customHeight="1">
      <c r="B30" s="245"/>
      <c r="C30" s="246"/>
      <c r="D30" s="244" t="s">
        <v>244</v>
      </c>
      <c r="E30" s="244"/>
      <c r="F30" s="244"/>
      <c r="G30" s="244"/>
      <c r="H30" s="244"/>
      <c r="I30" s="244"/>
      <c r="J30" s="244"/>
      <c r="K30" s="242"/>
    </row>
    <row r="31" s="1" customFormat="1" ht="15" customHeight="1">
      <c r="B31" s="245"/>
      <c r="C31" s="246"/>
      <c r="D31" s="244" t="s">
        <v>245</v>
      </c>
      <c r="E31" s="244"/>
      <c r="F31" s="244"/>
      <c r="G31" s="244"/>
      <c r="H31" s="244"/>
      <c r="I31" s="244"/>
      <c r="J31" s="244"/>
      <c r="K31" s="242"/>
    </row>
    <row r="32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="1" customFormat="1" ht="15" customHeight="1">
      <c r="B33" s="245"/>
      <c r="C33" s="246"/>
      <c r="D33" s="244" t="s">
        <v>246</v>
      </c>
      <c r="E33" s="244"/>
      <c r="F33" s="244"/>
      <c r="G33" s="244"/>
      <c r="H33" s="244"/>
      <c r="I33" s="244"/>
      <c r="J33" s="244"/>
      <c r="K33" s="242"/>
    </row>
    <row r="34" s="1" customFormat="1" ht="15" customHeight="1">
      <c r="B34" s="245"/>
      <c r="C34" s="246"/>
      <c r="D34" s="244" t="s">
        <v>247</v>
      </c>
      <c r="E34" s="244"/>
      <c r="F34" s="244"/>
      <c r="G34" s="244"/>
      <c r="H34" s="244"/>
      <c r="I34" s="244"/>
      <c r="J34" s="244"/>
      <c r="K34" s="242"/>
    </row>
    <row r="35" s="1" customFormat="1" ht="15" customHeight="1">
      <c r="B35" s="245"/>
      <c r="C35" s="246"/>
      <c r="D35" s="244" t="s">
        <v>248</v>
      </c>
      <c r="E35" s="244"/>
      <c r="F35" s="244"/>
      <c r="G35" s="244"/>
      <c r="H35" s="244"/>
      <c r="I35" s="244"/>
      <c r="J35" s="244"/>
      <c r="K35" s="242"/>
    </row>
    <row r="36" s="1" customFormat="1" ht="15" customHeight="1">
      <c r="B36" s="245"/>
      <c r="C36" s="246"/>
      <c r="D36" s="244"/>
      <c r="E36" s="247" t="s">
        <v>103</v>
      </c>
      <c r="F36" s="244"/>
      <c r="G36" s="244" t="s">
        <v>249</v>
      </c>
      <c r="H36" s="244"/>
      <c r="I36" s="244"/>
      <c r="J36" s="244"/>
      <c r="K36" s="242"/>
    </row>
    <row r="37" s="1" customFormat="1" ht="30.75" customHeight="1">
      <c r="B37" s="245"/>
      <c r="C37" s="246"/>
      <c r="D37" s="244"/>
      <c r="E37" s="247" t="s">
        <v>250</v>
      </c>
      <c r="F37" s="244"/>
      <c r="G37" s="244" t="s">
        <v>251</v>
      </c>
      <c r="H37" s="244"/>
      <c r="I37" s="244"/>
      <c r="J37" s="244"/>
      <c r="K37" s="242"/>
    </row>
    <row r="38" s="1" customFormat="1" ht="15" customHeight="1">
      <c r="B38" s="245"/>
      <c r="C38" s="246"/>
      <c r="D38" s="244"/>
      <c r="E38" s="247" t="s">
        <v>53</v>
      </c>
      <c r="F38" s="244"/>
      <c r="G38" s="244" t="s">
        <v>252</v>
      </c>
      <c r="H38" s="244"/>
      <c r="I38" s="244"/>
      <c r="J38" s="244"/>
      <c r="K38" s="242"/>
    </row>
    <row r="39" s="1" customFormat="1" ht="15" customHeight="1">
      <c r="B39" s="245"/>
      <c r="C39" s="246"/>
      <c r="D39" s="244"/>
      <c r="E39" s="247" t="s">
        <v>54</v>
      </c>
      <c r="F39" s="244"/>
      <c r="G39" s="244" t="s">
        <v>253</v>
      </c>
      <c r="H39" s="244"/>
      <c r="I39" s="244"/>
      <c r="J39" s="244"/>
      <c r="K39" s="242"/>
    </row>
    <row r="40" s="1" customFormat="1" ht="15" customHeight="1">
      <c r="B40" s="245"/>
      <c r="C40" s="246"/>
      <c r="D40" s="244"/>
      <c r="E40" s="247" t="s">
        <v>104</v>
      </c>
      <c r="F40" s="244"/>
      <c r="G40" s="244" t="s">
        <v>254</v>
      </c>
      <c r="H40" s="244"/>
      <c r="I40" s="244"/>
      <c r="J40" s="244"/>
      <c r="K40" s="242"/>
    </row>
    <row r="41" s="1" customFormat="1" ht="15" customHeight="1">
      <c r="B41" s="245"/>
      <c r="C41" s="246"/>
      <c r="D41" s="244"/>
      <c r="E41" s="247" t="s">
        <v>105</v>
      </c>
      <c r="F41" s="244"/>
      <c r="G41" s="244" t="s">
        <v>255</v>
      </c>
      <c r="H41" s="244"/>
      <c r="I41" s="244"/>
      <c r="J41" s="244"/>
      <c r="K41" s="242"/>
    </row>
    <row r="42" s="1" customFormat="1" ht="15" customHeight="1">
      <c r="B42" s="245"/>
      <c r="C42" s="246"/>
      <c r="D42" s="244"/>
      <c r="E42" s="247" t="s">
        <v>256</v>
      </c>
      <c r="F42" s="244"/>
      <c r="G42" s="244" t="s">
        <v>257</v>
      </c>
      <c r="H42" s="244"/>
      <c r="I42" s="244"/>
      <c r="J42" s="244"/>
      <c r="K42" s="242"/>
    </row>
    <row r="43" s="1" customFormat="1" ht="15" customHeight="1">
      <c r="B43" s="245"/>
      <c r="C43" s="246"/>
      <c r="D43" s="244"/>
      <c r="E43" s="247"/>
      <c r="F43" s="244"/>
      <c r="G43" s="244" t="s">
        <v>258</v>
      </c>
      <c r="H43" s="244"/>
      <c r="I43" s="244"/>
      <c r="J43" s="244"/>
      <c r="K43" s="242"/>
    </row>
    <row r="44" s="1" customFormat="1" ht="15" customHeight="1">
      <c r="B44" s="245"/>
      <c r="C44" s="246"/>
      <c r="D44" s="244"/>
      <c r="E44" s="247" t="s">
        <v>259</v>
      </c>
      <c r="F44" s="244"/>
      <c r="G44" s="244" t="s">
        <v>260</v>
      </c>
      <c r="H44" s="244"/>
      <c r="I44" s="244"/>
      <c r="J44" s="244"/>
      <c r="K44" s="242"/>
    </row>
    <row r="45" s="1" customFormat="1" ht="15" customHeight="1">
      <c r="B45" s="245"/>
      <c r="C45" s="246"/>
      <c r="D45" s="244"/>
      <c r="E45" s="247" t="s">
        <v>107</v>
      </c>
      <c r="F45" s="244"/>
      <c r="G45" s="244" t="s">
        <v>261</v>
      </c>
      <c r="H45" s="244"/>
      <c r="I45" s="244"/>
      <c r="J45" s="244"/>
      <c r="K45" s="242"/>
    </row>
    <row r="46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="1" customFormat="1" ht="15" customHeight="1">
      <c r="B47" s="245"/>
      <c r="C47" s="246"/>
      <c r="D47" s="244" t="s">
        <v>262</v>
      </c>
      <c r="E47" s="244"/>
      <c r="F47" s="244"/>
      <c r="G47" s="244"/>
      <c r="H47" s="244"/>
      <c r="I47" s="244"/>
      <c r="J47" s="244"/>
      <c r="K47" s="242"/>
    </row>
    <row r="48" s="1" customFormat="1" ht="15" customHeight="1">
      <c r="B48" s="245"/>
      <c r="C48" s="246"/>
      <c r="D48" s="246"/>
      <c r="E48" s="244" t="s">
        <v>263</v>
      </c>
      <c r="F48" s="244"/>
      <c r="G48" s="244"/>
      <c r="H48" s="244"/>
      <c r="I48" s="244"/>
      <c r="J48" s="244"/>
      <c r="K48" s="242"/>
    </row>
    <row r="49" s="1" customFormat="1" ht="15" customHeight="1">
      <c r="B49" s="245"/>
      <c r="C49" s="246"/>
      <c r="D49" s="246"/>
      <c r="E49" s="244" t="s">
        <v>264</v>
      </c>
      <c r="F49" s="244"/>
      <c r="G49" s="244"/>
      <c r="H49" s="244"/>
      <c r="I49" s="244"/>
      <c r="J49" s="244"/>
      <c r="K49" s="242"/>
    </row>
    <row r="50" s="1" customFormat="1" ht="15" customHeight="1">
      <c r="B50" s="245"/>
      <c r="C50" s="246"/>
      <c r="D50" s="246"/>
      <c r="E50" s="244" t="s">
        <v>265</v>
      </c>
      <c r="F50" s="244"/>
      <c r="G50" s="244"/>
      <c r="H50" s="244"/>
      <c r="I50" s="244"/>
      <c r="J50" s="244"/>
      <c r="K50" s="242"/>
    </row>
    <row r="51" s="1" customFormat="1" ht="15" customHeight="1">
      <c r="B51" s="245"/>
      <c r="C51" s="246"/>
      <c r="D51" s="244" t="s">
        <v>266</v>
      </c>
      <c r="E51" s="244"/>
      <c r="F51" s="244"/>
      <c r="G51" s="244"/>
      <c r="H51" s="244"/>
      <c r="I51" s="244"/>
      <c r="J51" s="244"/>
      <c r="K51" s="242"/>
    </row>
    <row r="52" s="1" customFormat="1" ht="25.5" customHeight="1">
      <c r="B52" s="240"/>
      <c r="C52" s="241" t="s">
        <v>267</v>
      </c>
      <c r="D52" s="241"/>
      <c r="E52" s="241"/>
      <c r="F52" s="241"/>
      <c r="G52" s="241"/>
      <c r="H52" s="241"/>
      <c r="I52" s="241"/>
      <c r="J52" s="241"/>
      <c r="K52" s="242"/>
    </row>
    <row r="53" s="1" customFormat="1" ht="5.25" customHeight="1">
      <c r="B53" s="240"/>
      <c r="C53" s="243"/>
      <c r="D53" s="243"/>
      <c r="E53" s="243"/>
      <c r="F53" s="243"/>
      <c r="G53" s="243"/>
      <c r="H53" s="243"/>
      <c r="I53" s="243"/>
      <c r="J53" s="243"/>
      <c r="K53" s="242"/>
    </row>
    <row r="54" s="1" customFormat="1" ht="15" customHeight="1">
      <c r="B54" s="240"/>
      <c r="C54" s="244" t="s">
        <v>268</v>
      </c>
      <c r="D54" s="244"/>
      <c r="E54" s="244"/>
      <c r="F54" s="244"/>
      <c r="G54" s="244"/>
      <c r="H54" s="244"/>
      <c r="I54" s="244"/>
      <c r="J54" s="244"/>
      <c r="K54" s="242"/>
    </row>
    <row r="55" s="1" customFormat="1" ht="15" customHeight="1">
      <c r="B55" s="240"/>
      <c r="C55" s="244" t="s">
        <v>269</v>
      </c>
      <c r="D55" s="244"/>
      <c r="E55" s="244"/>
      <c r="F55" s="244"/>
      <c r="G55" s="244"/>
      <c r="H55" s="244"/>
      <c r="I55" s="244"/>
      <c r="J55" s="244"/>
      <c r="K55" s="242"/>
    </row>
    <row r="56" s="1" customFormat="1" ht="12.75" customHeight="1">
      <c r="B56" s="240"/>
      <c r="C56" s="244"/>
      <c r="D56" s="244"/>
      <c r="E56" s="244"/>
      <c r="F56" s="244"/>
      <c r="G56" s="244"/>
      <c r="H56" s="244"/>
      <c r="I56" s="244"/>
      <c r="J56" s="244"/>
      <c r="K56" s="242"/>
    </row>
    <row r="57" s="1" customFormat="1" ht="15" customHeight="1">
      <c r="B57" s="240"/>
      <c r="C57" s="244" t="s">
        <v>270</v>
      </c>
      <c r="D57" s="244"/>
      <c r="E57" s="244"/>
      <c r="F57" s="244"/>
      <c r="G57" s="244"/>
      <c r="H57" s="244"/>
      <c r="I57" s="244"/>
      <c r="J57" s="244"/>
      <c r="K57" s="242"/>
    </row>
    <row r="58" s="1" customFormat="1" ht="15" customHeight="1">
      <c r="B58" s="240"/>
      <c r="C58" s="246"/>
      <c r="D58" s="244" t="s">
        <v>271</v>
      </c>
      <c r="E58" s="244"/>
      <c r="F58" s="244"/>
      <c r="G58" s="244"/>
      <c r="H58" s="244"/>
      <c r="I58" s="244"/>
      <c r="J58" s="244"/>
      <c r="K58" s="242"/>
    </row>
    <row r="59" s="1" customFormat="1" ht="15" customHeight="1">
      <c r="B59" s="240"/>
      <c r="C59" s="246"/>
      <c r="D59" s="244" t="s">
        <v>272</v>
      </c>
      <c r="E59" s="244"/>
      <c r="F59" s="244"/>
      <c r="G59" s="244"/>
      <c r="H59" s="244"/>
      <c r="I59" s="244"/>
      <c r="J59" s="244"/>
      <c r="K59" s="242"/>
    </row>
    <row r="60" s="1" customFormat="1" ht="15" customHeight="1">
      <c r="B60" s="240"/>
      <c r="C60" s="246"/>
      <c r="D60" s="244" t="s">
        <v>273</v>
      </c>
      <c r="E60" s="244"/>
      <c r="F60" s="244"/>
      <c r="G60" s="244"/>
      <c r="H60" s="244"/>
      <c r="I60" s="244"/>
      <c r="J60" s="244"/>
      <c r="K60" s="242"/>
    </row>
    <row r="61" s="1" customFormat="1" ht="15" customHeight="1">
      <c r="B61" s="240"/>
      <c r="C61" s="246"/>
      <c r="D61" s="244" t="s">
        <v>274</v>
      </c>
      <c r="E61" s="244"/>
      <c r="F61" s="244"/>
      <c r="G61" s="244"/>
      <c r="H61" s="244"/>
      <c r="I61" s="244"/>
      <c r="J61" s="244"/>
      <c r="K61" s="242"/>
    </row>
    <row r="62" s="1" customFormat="1" ht="15" customHeight="1">
      <c r="B62" s="240"/>
      <c r="C62" s="246"/>
      <c r="D62" s="249" t="s">
        <v>275</v>
      </c>
      <c r="E62" s="249"/>
      <c r="F62" s="249"/>
      <c r="G62" s="249"/>
      <c r="H62" s="249"/>
      <c r="I62" s="249"/>
      <c r="J62" s="249"/>
      <c r="K62" s="242"/>
    </row>
    <row r="63" s="1" customFormat="1" ht="15" customHeight="1">
      <c r="B63" s="240"/>
      <c r="C63" s="246"/>
      <c r="D63" s="244" t="s">
        <v>276</v>
      </c>
      <c r="E63" s="244"/>
      <c r="F63" s="244"/>
      <c r="G63" s="244"/>
      <c r="H63" s="244"/>
      <c r="I63" s="244"/>
      <c r="J63" s="244"/>
      <c r="K63" s="242"/>
    </row>
    <row r="64" s="1" customFormat="1" ht="12.75" customHeight="1">
      <c r="B64" s="240"/>
      <c r="C64" s="246"/>
      <c r="D64" s="246"/>
      <c r="E64" s="250"/>
      <c r="F64" s="246"/>
      <c r="G64" s="246"/>
      <c r="H64" s="246"/>
      <c r="I64" s="246"/>
      <c r="J64" s="246"/>
      <c r="K64" s="242"/>
    </row>
    <row r="65" s="1" customFormat="1" ht="15" customHeight="1">
      <c r="B65" s="240"/>
      <c r="C65" s="246"/>
      <c r="D65" s="244" t="s">
        <v>277</v>
      </c>
      <c r="E65" s="244"/>
      <c r="F65" s="244"/>
      <c r="G65" s="244"/>
      <c r="H65" s="244"/>
      <c r="I65" s="244"/>
      <c r="J65" s="244"/>
      <c r="K65" s="242"/>
    </row>
    <row r="66" s="1" customFormat="1" ht="15" customHeight="1">
      <c r="B66" s="240"/>
      <c r="C66" s="246"/>
      <c r="D66" s="249" t="s">
        <v>278</v>
      </c>
      <c r="E66" s="249"/>
      <c r="F66" s="249"/>
      <c r="G66" s="249"/>
      <c r="H66" s="249"/>
      <c r="I66" s="249"/>
      <c r="J66" s="249"/>
      <c r="K66" s="242"/>
    </row>
    <row r="67" s="1" customFormat="1" ht="15" customHeight="1">
      <c r="B67" s="240"/>
      <c r="C67" s="246"/>
      <c r="D67" s="244" t="s">
        <v>279</v>
      </c>
      <c r="E67" s="244"/>
      <c r="F67" s="244"/>
      <c r="G67" s="244"/>
      <c r="H67" s="244"/>
      <c r="I67" s="244"/>
      <c r="J67" s="244"/>
      <c r="K67" s="242"/>
    </row>
    <row r="68" s="1" customFormat="1" ht="15" customHeight="1">
      <c r="B68" s="240"/>
      <c r="C68" s="246"/>
      <c r="D68" s="244" t="s">
        <v>280</v>
      </c>
      <c r="E68" s="244"/>
      <c r="F68" s="244"/>
      <c r="G68" s="244"/>
      <c r="H68" s="244"/>
      <c r="I68" s="244"/>
      <c r="J68" s="244"/>
      <c r="K68" s="242"/>
    </row>
    <row r="69" s="1" customFormat="1" ht="15" customHeight="1">
      <c r="B69" s="240"/>
      <c r="C69" s="246"/>
      <c r="D69" s="244" t="s">
        <v>281</v>
      </c>
      <c r="E69" s="244"/>
      <c r="F69" s="244"/>
      <c r="G69" s="244"/>
      <c r="H69" s="244"/>
      <c r="I69" s="244"/>
      <c r="J69" s="244"/>
      <c r="K69" s="242"/>
    </row>
    <row r="70" s="1" customFormat="1" ht="15" customHeight="1">
      <c r="B70" s="240"/>
      <c r="C70" s="246"/>
      <c r="D70" s="244" t="s">
        <v>282</v>
      </c>
      <c r="E70" s="244"/>
      <c r="F70" s="244"/>
      <c r="G70" s="244"/>
      <c r="H70" s="244"/>
      <c r="I70" s="244"/>
      <c r="J70" s="244"/>
      <c r="K70" s="242"/>
    </row>
    <row r="7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="1" customFormat="1" ht="45" customHeight="1">
      <c r="B75" s="259"/>
      <c r="C75" s="260" t="s">
        <v>283</v>
      </c>
      <c r="D75" s="260"/>
      <c r="E75" s="260"/>
      <c r="F75" s="260"/>
      <c r="G75" s="260"/>
      <c r="H75" s="260"/>
      <c r="I75" s="260"/>
      <c r="J75" s="260"/>
      <c r="K75" s="261"/>
    </row>
    <row r="76" s="1" customFormat="1" ht="17.25" customHeight="1">
      <c r="B76" s="259"/>
      <c r="C76" s="262" t="s">
        <v>284</v>
      </c>
      <c r="D76" s="262"/>
      <c r="E76" s="262"/>
      <c r="F76" s="262" t="s">
        <v>285</v>
      </c>
      <c r="G76" s="263"/>
      <c r="H76" s="262" t="s">
        <v>54</v>
      </c>
      <c r="I76" s="262" t="s">
        <v>57</v>
      </c>
      <c r="J76" s="262" t="s">
        <v>286</v>
      </c>
      <c r="K76" s="261"/>
    </row>
    <row r="77" s="1" customFormat="1" ht="17.25" customHeight="1">
      <c r="B77" s="259"/>
      <c r="C77" s="264" t="s">
        <v>287</v>
      </c>
      <c r="D77" s="264"/>
      <c r="E77" s="264"/>
      <c r="F77" s="265" t="s">
        <v>288</v>
      </c>
      <c r="G77" s="266"/>
      <c r="H77" s="264"/>
      <c r="I77" s="264"/>
      <c r="J77" s="264" t="s">
        <v>289</v>
      </c>
      <c r="K77" s="261"/>
    </row>
    <row r="78" s="1" customFormat="1" ht="5.25" customHeight="1">
      <c r="B78" s="259"/>
      <c r="C78" s="267"/>
      <c r="D78" s="267"/>
      <c r="E78" s="267"/>
      <c r="F78" s="267"/>
      <c r="G78" s="268"/>
      <c r="H78" s="267"/>
      <c r="I78" s="267"/>
      <c r="J78" s="267"/>
      <c r="K78" s="261"/>
    </row>
    <row r="79" s="1" customFormat="1" ht="15" customHeight="1">
      <c r="B79" s="259"/>
      <c r="C79" s="247" t="s">
        <v>53</v>
      </c>
      <c r="D79" s="269"/>
      <c r="E79" s="269"/>
      <c r="F79" s="270" t="s">
        <v>290</v>
      </c>
      <c r="G79" s="271"/>
      <c r="H79" s="247" t="s">
        <v>291</v>
      </c>
      <c r="I79" s="247" t="s">
        <v>292</v>
      </c>
      <c r="J79" s="247">
        <v>20</v>
      </c>
      <c r="K79" s="261"/>
    </row>
    <row r="80" s="1" customFormat="1" ht="15" customHeight="1">
      <c r="B80" s="259"/>
      <c r="C80" s="247" t="s">
        <v>293</v>
      </c>
      <c r="D80" s="247"/>
      <c r="E80" s="247"/>
      <c r="F80" s="270" t="s">
        <v>290</v>
      </c>
      <c r="G80" s="271"/>
      <c r="H80" s="247" t="s">
        <v>294</v>
      </c>
      <c r="I80" s="247" t="s">
        <v>292</v>
      </c>
      <c r="J80" s="247">
        <v>120</v>
      </c>
      <c r="K80" s="261"/>
    </row>
    <row r="81" s="1" customFormat="1" ht="15" customHeight="1">
      <c r="B81" s="272"/>
      <c r="C81" s="247" t="s">
        <v>295</v>
      </c>
      <c r="D81" s="247"/>
      <c r="E81" s="247"/>
      <c r="F81" s="270" t="s">
        <v>296</v>
      </c>
      <c r="G81" s="271"/>
      <c r="H81" s="247" t="s">
        <v>297</v>
      </c>
      <c r="I81" s="247" t="s">
        <v>292</v>
      </c>
      <c r="J81" s="247">
        <v>50</v>
      </c>
      <c r="K81" s="261"/>
    </row>
    <row r="82" s="1" customFormat="1" ht="15" customHeight="1">
      <c r="B82" s="272"/>
      <c r="C82" s="247" t="s">
        <v>298</v>
      </c>
      <c r="D82" s="247"/>
      <c r="E82" s="247"/>
      <c r="F82" s="270" t="s">
        <v>290</v>
      </c>
      <c r="G82" s="271"/>
      <c r="H82" s="247" t="s">
        <v>299</v>
      </c>
      <c r="I82" s="247" t="s">
        <v>300</v>
      </c>
      <c r="J82" s="247"/>
      <c r="K82" s="261"/>
    </row>
    <row r="83" s="1" customFormat="1" ht="15" customHeight="1">
      <c r="B83" s="272"/>
      <c r="C83" s="273" t="s">
        <v>301</v>
      </c>
      <c r="D83" s="273"/>
      <c r="E83" s="273"/>
      <c r="F83" s="274" t="s">
        <v>296</v>
      </c>
      <c r="G83" s="273"/>
      <c r="H83" s="273" t="s">
        <v>302</v>
      </c>
      <c r="I83" s="273" t="s">
        <v>292</v>
      </c>
      <c r="J83" s="273">
        <v>15</v>
      </c>
      <c r="K83" s="261"/>
    </row>
    <row r="84" s="1" customFormat="1" ht="15" customHeight="1">
      <c r="B84" s="272"/>
      <c r="C84" s="273" t="s">
        <v>303</v>
      </c>
      <c r="D84" s="273"/>
      <c r="E84" s="273"/>
      <c r="F84" s="274" t="s">
        <v>296</v>
      </c>
      <c r="G84" s="273"/>
      <c r="H84" s="273" t="s">
        <v>304</v>
      </c>
      <c r="I84" s="273" t="s">
        <v>292</v>
      </c>
      <c r="J84" s="273">
        <v>15</v>
      </c>
      <c r="K84" s="261"/>
    </row>
    <row r="85" s="1" customFormat="1" ht="15" customHeight="1">
      <c r="B85" s="272"/>
      <c r="C85" s="273" t="s">
        <v>305</v>
      </c>
      <c r="D85" s="273"/>
      <c r="E85" s="273"/>
      <c r="F85" s="274" t="s">
        <v>296</v>
      </c>
      <c r="G85" s="273"/>
      <c r="H85" s="273" t="s">
        <v>306</v>
      </c>
      <c r="I85" s="273" t="s">
        <v>292</v>
      </c>
      <c r="J85" s="273">
        <v>20</v>
      </c>
      <c r="K85" s="261"/>
    </row>
    <row r="86" s="1" customFormat="1" ht="15" customHeight="1">
      <c r="B86" s="272"/>
      <c r="C86" s="273" t="s">
        <v>307</v>
      </c>
      <c r="D86" s="273"/>
      <c r="E86" s="273"/>
      <c r="F86" s="274" t="s">
        <v>296</v>
      </c>
      <c r="G86" s="273"/>
      <c r="H86" s="273" t="s">
        <v>308</v>
      </c>
      <c r="I86" s="273" t="s">
        <v>292</v>
      </c>
      <c r="J86" s="273">
        <v>20</v>
      </c>
      <c r="K86" s="261"/>
    </row>
    <row r="87" s="1" customFormat="1" ht="15" customHeight="1">
      <c r="B87" s="272"/>
      <c r="C87" s="247" t="s">
        <v>309</v>
      </c>
      <c r="D87" s="247"/>
      <c r="E87" s="247"/>
      <c r="F87" s="270" t="s">
        <v>296</v>
      </c>
      <c r="G87" s="271"/>
      <c r="H87" s="247" t="s">
        <v>310</v>
      </c>
      <c r="I87" s="247" t="s">
        <v>292</v>
      </c>
      <c r="J87" s="247">
        <v>50</v>
      </c>
      <c r="K87" s="261"/>
    </row>
    <row r="88" s="1" customFormat="1" ht="15" customHeight="1">
      <c r="B88" s="272"/>
      <c r="C88" s="247" t="s">
        <v>311</v>
      </c>
      <c r="D88" s="247"/>
      <c r="E88" s="247"/>
      <c r="F88" s="270" t="s">
        <v>296</v>
      </c>
      <c r="G88" s="271"/>
      <c r="H88" s="247" t="s">
        <v>312</v>
      </c>
      <c r="I88" s="247" t="s">
        <v>292</v>
      </c>
      <c r="J88" s="247">
        <v>20</v>
      </c>
      <c r="K88" s="261"/>
    </row>
    <row r="89" s="1" customFormat="1" ht="15" customHeight="1">
      <c r="B89" s="272"/>
      <c r="C89" s="247" t="s">
        <v>313</v>
      </c>
      <c r="D89" s="247"/>
      <c r="E89" s="247"/>
      <c r="F89" s="270" t="s">
        <v>296</v>
      </c>
      <c r="G89" s="271"/>
      <c r="H89" s="247" t="s">
        <v>314</v>
      </c>
      <c r="I89" s="247" t="s">
        <v>292</v>
      </c>
      <c r="J89" s="247">
        <v>20</v>
      </c>
      <c r="K89" s="261"/>
    </row>
    <row r="90" s="1" customFormat="1" ht="15" customHeight="1">
      <c r="B90" s="272"/>
      <c r="C90" s="247" t="s">
        <v>315</v>
      </c>
      <c r="D90" s="247"/>
      <c r="E90" s="247"/>
      <c r="F90" s="270" t="s">
        <v>296</v>
      </c>
      <c r="G90" s="271"/>
      <c r="H90" s="247" t="s">
        <v>316</v>
      </c>
      <c r="I90" s="247" t="s">
        <v>292</v>
      </c>
      <c r="J90" s="247">
        <v>50</v>
      </c>
      <c r="K90" s="261"/>
    </row>
    <row r="91" s="1" customFormat="1" ht="15" customHeight="1">
      <c r="B91" s="272"/>
      <c r="C91" s="247" t="s">
        <v>317</v>
      </c>
      <c r="D91" s="247"/>
      <c r="E91" s="247"/>
      <c r="F91" s="270" t="s">
        <v>296</v>
      </c>
      <c r="G91" s="271"/>
      <c r="H91" s="247" t="s">
        <v>317</v>
      </c>
      <c r="I91" s="247" t="s">
        <v>292</v>
      </c>
      <c r="J91" s="247">
        <v>50</v>
      </c>
      <c r="K91" s="261"/>
    </row>
    <row r="92" s="1" customFormat="1" ht="15" customHeight="1">
      <c r="B92" s="272"/>
      <c r="C92" s="247" t="s">
        <v>318</v>
      </c>
      <c r="D92" s="247"/>
      <c r="E92" s="247"/>
      <c r="F92" s="270" t="s">
        <v>296</v>
      </c>
      <c r="G92" s="271"/>
      <c r="H92" s="247" t="s">
        <v>319</v>
      </c>
      <c r="I92" s="247" t="s">
        <v>292</v>
      </c>
      <c r="J92" s="247">
        <v>255</v>
      </c>
      <c r="K92" s="261"/>
    </row>
    <row r="93" s="1" customFormat="1" ht="15" customHeight="1">
      <c r="B93" s="272"/>
      <c r="C93" s="247" t="s">
        <v>320</v>
      </c>
      <c r="D93" s="247"/>
      <c r="E93" s="247"/>
      <c r="F93" s="270" t="s">
        <v>290</v>
      </c>
      <c r="G93" s="271"/>
      <c r="H93" s="247" t="s">
        <v>321</v>
      </c>
      <c r="I93" s="247" t="s">
        <v>322</v>
      </c>
      <c r="J93" s="247"/>
      <c r="K93" s="261"/>
    </row>
    <row r="94" s="1" customFormat="1" ht="15" customHeight="1">
      <c r="B94" s="272"/>
      <c r="C94" s="247" t="s">
        <v>323</v>
      </c>
      <c r="D94" s="247"/>
      <c r="E94" s="247"/>
      <c r="F94" s="270" t="s">
        <v>290</v>
      </c>
      <c r="G94" s="271"/>
      <c r="H94" s="247" t="s">
        <v>324</v>
      </c>
      <c r="I94" s="247" t="s">
        <v>325</v>
      </c>
      <c r="J94" s="247"/>
      <c r="K94" s="261"/>
    </row>
    <row r="95" s="1" customFormat="1" ht="15" customHeight="1">
      <c r="B95" s="272"/>
      <c r="C95" s="247" t="s">
        <v>326</v>
      </c>
      <c r="D95" s="247"/>
      <c r="E95" s="247"/>
      <c r="F95" s="270" t="s">
        <v>290</v>
      </c>
      <c r="G95" s="271"/>
      <c r="H95" s="247" t="s">
        <v>326</v>
      </c>
      <c r="I95" s="247" t="s">
        <v>325</v>
      </c>
      <c r="J95" s="247"/>
      <c r="K95" s="261"/>
    </row>
    <row r="96" s="1" customFormat="1" ht="15" customHeight="1">
      <c r="B96" s="272"/>
      <c r="C96" s="247" t="s">
        <v>38</v>
      </c>
      <c r="D96" s="247"/>
      <c r="E96" s="247"/>
      <c r="F96" s="270" t="s">
        <v>290</v>
      </c>
      <c r="G96" s="271"/>
      <c r="H96" s="247" t="s">
        <v>327</v>
      </c>
      <c r="I96" s="247" t="s">
        <v>325</v>
      </c>
      <c r="J96" s="247"/>
      <c r="K96" s="261"/>
    </row>
    <row r="97" s="1" customFormat="1" ht="15" customHeight="1">
      <c r="B97" s="272"/>
      <c r="C97" s="247" t="s">
        <v>48</v>
      </c>
      <c r="D97" s="247"/>
      <c r="E97" s="247"/>
      <c r="F97" s="270" t="s">
        <v>290</v>
      </c>
      <c r="G97" s="271"/>
      <c r="H97" s="247" t="s">
        <v>328</v>
      </c>
      <c r="I97" s="247" t="s">
        <v>325</v>
      </c>
      <c r="J97" s="247"/>
      <c r="K97" s="261"/>
    </row>
    <row r="98" s="1" customFormat="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="1" customFormat="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="1" customFormat="1" ht="45" customHeight="1">
      <c r="B102" s="259"/>
      <c r="C102" s="260" t="s">
        <v>329</v>
      </c>
      <c r="D102" s="260"/>
      <c r="E102" s="260"/>
      <c r="F102" s="260"/>
      <c r="G102" s="260"/>
      <c r="H102" s="260"/>
      <c r="I102" s="260"/>
      <c r="J102" s="260"/>
      <c r="K102" s="261"/>
    </row>
    <row r="103" s="1" customFormat="1" ht="17.25" customHeight="1">
      <c r="B103" s="259"/>
      <c r="C103" s="262" t="s">
        <v>284</v>
      </c>
      <c r="D103" s="262"/>
      <c r="E103" s="262"/>
      <c r="F103" s="262" t="s">
        <v>285</v>
      </c>
      <c r="G103" s="263"/>
      <c r="H103" s="262" t="s">
        <v>54</v>
      </c>
      <c r="I103" s="262" t="s">
        <v>57</v>
      </c>
      <c r="J103" s="262" t="s">
        <v>286</v>
      </c>
      <c r="K103" s="261"/>
    </row>
    <row r="104" s="1" customFormat="1" ht="17.25" customHeight="1">
      <c r="B104" s="259"/>
      <c r="C104" s="264" t="s">
        <v>287</v>
      </c>
      <c r="D104" s="264"/>
      <c r="E104" s="264"/>
      <c r="F104" s="265" t="s">
        <v>288</v>
      </c>
      <c r="G104" s="266"/>
      <c r="H104" s="264"/>
      <c r="I104" s="264"/>
      <c r="J104" s="264" t="s">
        <v>289</v>
      </c>
      <c r="K104" s="261"/>
    </row>
    <row r="105" s="1" customFormat="1" ht="5.25" customHeight="1">
      <c r="B105" s="259"/>
      <c r="C105" s="262"/>
      <c r="D105" s="262"/>
      <c r="E105" s="262"/>
      <c r="F105" s="262"/>
      <c r="G105" s="280"/>
      <c r="H105" s="262"/>
      <c r="I105" s="262"/>
      <c r="J105" s="262"/>
      <c r="K105" s="261"/>
    </row>
    <row r="106" s="1" customFormat="1" ht="15" customHeight="1">
      <c r="B106" s="259"/>
      <c r="C106" s="247" t="s">
        <v>53</v>
      </c>
      <c r="D106" s="269"/>
      <c r="E106" s="269"/>
      <c r="F106" s="270" t="s">
        <v>290</v>
      </c>
      <c r="G106" s="247"/>
      <c r="H106" s="247" t="s">
        <v>330</v>
      </c>
      <c r="I106" s="247" t="s">
        <v>292</v>
      </c>
      <c r="J106" s="247">
        <v>20</v>
      </c>
      <c r="K106" s="261"/>
    </row>
    <row r="107" s="1" customFormat="1" ht="15" customHeight="1">
      <c r="B107" s="259"/>
      <c r="C107" s="247" t="s">
        <v>293</v>
      </c>
      <c r="D107" s="247"/>
      <c r="E107" s="247"/>
      <c r="F107" s="270" t="s">
        <v>290</v>
      </c>
      <c r="G107" s="247"/>
      <c r="H107" s="247" t="s">
        <v>330</v>
      </c>
      <c r="I107" s="247" t="s">
        <v>292</v>
      </c>
      <c r="J107" s="247">
        <v>120</v>
      </c>
      <c r="K107" s="261"/>
    </row>
    <row r="108" s="1" customFormat="1" ht="15" customHeight="1">
      <c r="B108" s="272"/>
      <c r="C108" s="247" t="s">
        <v>295</v>
      </c>
      <c r="D108" s="247"/>
      <c r="E108" s="247"/>
      <c r="F108" s="270" t="s">
        <v>296</v>
      </c>
      <c r="G108" s="247"/>
      <c r="H108" s="247" t="s">
        <v>330</v>
      </c>
      <c r="I108" s="247" t="s">
        <v>292</v>
      </c>
      <c r="J108" s="247">
        <v>50</v>
      </c>
      <c r="K108" s="261"/>
    </row>
    <row r="109" s="1" customFormat="1" ht="15" customHeight="1">
      <c r="B109" s="272"/>
      <c r="C109" s="247" t="s">
        <v>298</v>
      </c>
      <c r="D109" s="247"/>
      <c r="E109" s="247"/>
      <c r="F109" s="270" t="s">
        <v>290</v>
      </c>
      <c r="G109" s="247"/>
      <c r="H109" s="247" t="s">
        <v>330</v>
      </c>
      <c r="I109" s="247" t="s">
        <v>300</v>
      </c>
      <c r="J109" s="247"/>
      <c r="K109" s="261"/>
    </row>
    <row r="110" s="1" customFormat="1" ht="15" customHeight="1">
      <c r="B110" s="272"/>
      <c r="C110" s="247" t="s">
        <v>309</v>
      </c>
      <c r="D110" s="247"/>
      <c r="E110" s="247"/>
      <c r="F110" s="270" t="s">
        <v>296</v>
      </c>
      <c r="G110" s="247"/>
      <c r="H110" s="247" t="s">
        <v>330</v>
      </c>
      <c r="I110" s="247" t="s">
        <v>292</v>
      </c>
      <c r="J110" s="247">
        <v>50</v>
      </c>
      <c r="K110" s="261"/>
    </row>
    <row r="111" s="1" customFormat="1" ht="15" customHeight="1">
      <c r="B111" s="272"/>
      <c r="C111" s="247" t="s">
        <v>317</v>
      </c>
      <c r="D111" s="247"/>
      <c r="E111" s="247"/>
      <c r="F111" s="270" t="s">
        <v>296</v>
      </c>
      <c r="G111" s="247"/>
      <c r="H111" s="247" t="s">
        <v>330</v>
      </c>
      <c r="I111" s="247" t="s">
        <v>292</v>
      </c>
      <c r="J111" s="247">
        <v>50</v>
      </c>
      <c r="K111" s="261"/>
    </row>
    <row r="112" s="1" customFormat="1" ht="15" customHeight="1">
      <c r="B112" s="272"/>
      <c r="C112" s="247" t="s">
        <v>315</v>
      </c>
      <c r="D112" s="247"/>
      <c r="E112" s="247"/>
      <c r="F112" s="270" t="s">
        <v>296</v>
      </c>
      <c r="G112" s="247"/>
      <c r="H112" s="247" t="s">
        <v>330</v>
      </c>
      <c r="I112" s="247" t="s">
        <v>292</v>
      </c>
      <c r="J112" s="247">
        <v>50</v>
      </c>
      <c r="K112" s="261"/>
    </row>
    <row r="113" s="1" customFormat="1" ht="15" customHeight="1">
      <c r="B113" s="272"/>
      <c r="C113" s="247" t="s">
        <v>53</v>
      </c>
      <c r="D113" s="247"/>
      <c r="E113" s="247"/>
      <c r="F113" s="270" t="s">
        <v>290</v>
      </c>
      <c r="G113" s="247"/>
      <c r="H113" s="247" t="s">
        <v>331</v>
      </c>
      <c r="I113" s="247" t="s">
        <v>292</v>
      </c>
      <c r="J113" s="247">
        <v>20</v>
      </c>
      <c r="K113" s="261"/>
    </row>
    <row r="114" s="1" customFormat="1" ht="15" customHeight="1">
      <c r="B114" s="272"/>
      <c r="C114" s="247" t="s">
        <v>332</v>
      </c>
      <c r="D114" s="247"/>
      <c r="E114" s="247"/>
      <c r="F114" s="270" t="s">
        <v>290</v>
      </c>
      <c r="G114" s="247"/>
      <c r="H114" s="247" t="s">
        <v>333</v>
      </c>
      <c r="I114" s="247" t="s">
        <v>292</v>
      </c>
      <c r="J114" s="247">
        <v>120</v>
      </c>
      <c r="K114" s="261"/>
    </row>
    <row r="115" s="1" customFormat="1" ht="15" customHeight="1">
      <c r="B115" s="272"/>
      <c r="C115" s="247" t="s">
        <v>38</v>
      </c>
      <c r="D115" s="247"/>
      <c r="E115" s="247"/>
      <c r="F115" s="270" t="s">
        <v>290</v>
      </c>
      <c r="G115" s="247"/>
      <c r="H115" s="247" t="s">
        <v>334</v>
      </c>
      <c r="I115" s="247" t="s">
        <v>325</v>
      </c>
      <c r="J115" s="247"/>
      <c r="K115" s="261"/>
    </row>
    <row r="116" s="1" customFormat="1" ht="15" customHeight="1">
      <c r="B116" s="272"/>
      <c r="C116" s="247" t="s">
        <v>48</v>
      </c>
      <c r="D116" s="247"/>
      <c r="E116" s="247"/>
      <c r="F116" s="270" t="s">
        <v>290</v>
      </c>
      <c r="G116" s="247"/>
      <c r="H116" s="247" t="s">
        <v>335</v>
      </c>
      <c r="I116" s="247" t="s">
        <v>325</v>
      </c>
      <c r="J116" s="247"/>
      <c r="K116" s="261"/>
    </row>
    <row r="117" s="1" customFormat="1" ht="15" customHeight="1">
      <c r="B117" s="272"/>
      <c r="C117" s="247" t="s">
        <v>57</v>
      </c>
      <c r="D117" s="247"/>
      <c r="E117" s="247"/>
      <c r="F117" s="270" t="s">
        <v>290</v>
      </c>
      <c r="G117" s="247"/>
      <c r="H117" s="247" t="s">
        <v>336</v>
      </c>
      <c r="I117" s="247" t="s">
        <v>337</v>
      </c>
      <c r="J117" s="247"/>
      <c r="K117" s="261"/>
    </row>
    <row r="118" s="1" customFormat="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="1" customFormat="1" ht="18.75" customHeight="1">
      <c r="B119" s="282"/>
      <c r="C119" s="283"/>
      <c r="D119" s="283"/>
      <c r="E119" s="283"/>
      <c r="F119" s="284"/>
      <c r="G119" s="283"/>
      <c r="H119" s="283"/>
      <c r="I119" s="283"/>
      <c r="J119" s="283"/>
      <c r="K119" s="282"/>
    </row>
    <row r="120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="1" customFormat="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="1" customFormat="1" ht="45" customHeight="1">
      <c r="B122" s="288"/>
      <c r="C122" s="238" t="s">
        <v>338</v>
      </c>
      <c r="D122" s="238"/>
      <c r="E122" s="238"/>
      <c r="F122" s="238"/>
      <c r="G122" s="238"/>
      <c r="H122" s="238"/>
      <c r="I122" s="238"/>
      <c r="J122" s="238"/>
      <c r="K122" s="289"/>
    </row>
    <row r="123" s="1" customFormat="1" ht="17.25" customHeight="1">
      <c r="B123" s="290"/>
      <c r="C123" s="262" t="s">
        <v>284</v>
      </c>
      <c r="D123" s="262"/>
      <c r="E123" s="262"/>
      <c r="F123" s="262" t="s">
        <v>285</v>
      </c>
      <c r="G123" s="263"/>
      <c r="H123" s="262" t="s">
        <v>54</v>
      </c>
      <c r="I123" s="262" t="s">
        <v>57</v>
      </c>
      <c r="J123" s="262" t="s">
        <v>286</v>
      </c>
      <c r="K123" s="291"/>
    </row>
    <row r="124" s="1" customFormat="1" ht="17.25" customHeight="1">
      <c r="B124" s="290"/>
      <c r="C124" s="264" t="s">
        <v>287</v>
      </c>
      <c r="D124" s="264"/>
      <c r="E124" s="264"/>
      <c r="F124" s="265" t="s">
        <v>288</v>
      </c>
      <c r="G124" s="266"/>
      <c r="H124" s="264"/>
      <c r="I124" s="264"/>
      <c r="J124" s="264" t="s">
        <v>289</v>
      </c>
      <c r="K124" s="291"/>
    </row>
    <row r="125" s="1" customFormat="1" ht="5.25" customHeight="1">
      <c r="B125" s="292"/>
      <c r="C125" s="267"/>
      <c r="D125" s="267"/>
      <c r="E125" s="267"/>
      <c r="F125" s="267"/>
      <c r="G125" s="293"/>
      <c r="H125" s="267"/>
      <c r="I125" s="267"/>
      <c r="J125" s="267"/>
      <c r="K125" s="294"/>
    </row>
    <row r="126" s="1" customFormat="1" ht="15" customHeight="1">
      <c r="B126" s="292"/>
      <c r="C126" s="247" t="s">
        <v>293</v>
      </c>
      <c r="D126" s="269"/>
      <c r="E126" s="269"/>
      <c r="F126" s="270" t="s">
        <v>290</v>
      </c>
      <c r="G126" s="247"/>
      <c r="H126" s="247" t="s">
        <v>330</v>
      </c>
      <c r="I126" s="247" t="s">
        <v>292</v>
      </c>
      <c r="J126" s="247">
        <v>120</v>
      </c>
      <c r="K126" s="295"/>
    </row>
    <row r="127" s="1" customFormat="1" ht="15" customHeight="1">
      <c r="B127" s="292"/>
      <c r="C127" s="247" t="s">
        <v>339</v>
      </c>
      <c r="D127" s="247"/>
      <c r="E127" s="247"/>
      <c r="F127" s="270" t="s">
        <v>290</v>
      </c>
      <c r="G127" s="247"/>
      <c r="H127" s="247" t="s">
        <v>340</v>
      </c>
      <c r="I127" s="247" t="s">
        <v>292</v>
      </c>
      <c r="J127" s="247" t="s">
        <v>341</v>
      </c>
      <c r="K127" s="295"/>
    </row>
    <row r="128" s="1" customFormat="1" ht="15" customHeight="1">
      <c r="B128" s="292"/>
      <c r="C128" s="247" t="s">
        <v>85</v>
      </c>
      <c r="D128" s="247"/>
      <c r="E128" s="247"/>
      <c r="F128" s="270" t="s">
        <v>290</v>
      </c>
      <c r="G128" s="247"/>
      <c r="H128" s="247" t="s">
        <v>342</v>
      </c>
      <c r="I128" s="247" t="s">
        <v>292</v>
      </c>
      <c r="J128" s="247" t="s">
        <v>341</v>
      </c>
      <c r="K128" s="295"/>
    </row>
    <row r="129" s="1" customFormat="1" ht="15" customHeight="1">
      <c r="B129" s="292"/>
      <c r="C129" s="247" t="s">
        <v>301</v>
      </c>
      <c r="D129" s="247"/>
      <c r="E129" s="247"/>
      <c r="F129" s="270" t="s">
        <v>296</v>
      </c>
      <c r="G129" s="247"/>
      <c r="H129" s="247" t="s">
        <v>302</v>
      </c>
      <c r="I129" s="247" t="s">
        <v>292</v>
      </c>
      <c r="J129" s="247">
        <v>15</v>
      </c>
      <c r="K129" s="295"/>
    </row>
    <row r="130" s="1" customFormat="1" ht="15" customHeight="1">
      <c r="B130" s="292"/>
      <c r="C130" s="273" t="s">
        <v>303</v>
      </c>
      <c r="D130" s="273"/>
      <c r="E130" s="273"/>
      <c r="F130" s="274" t="s">
        <v>296</v>
      </c>
      <c r="G130" s="273"/>
      <c r="H130" s="273" t="s">
        <v>304</v>
      </c>
      <c r="I130" s="273" t="s">
        <v>292</v>
      </c>
      <c r="J130" s="273">
        <v>15</v>
      </c>
      <c r="K130" s="295"/>
    </row>
    <row r="131" s="1" customFormat="1" ht="15" customHeight="1">
      <c r="B131" s="292"/>
      <c r="C131" s="273" t="s">
        <v>305</v>
      </c>
      <c r="D131" s="273"/>
      <c r="E131" s="273"/>
      <c r="F131" s="274" t="s">
        <v>296</v>
      </c>
      <c r="G131" s="273"/>
      <c r="H131" s="273" t="s">
        <v>306</v>
      </c>
      <c r="I131" s="273" t="s">
        <v>292</v>
      </c>
      <c r="J131" s="273">
        <v>20</v>
      </c>
      <c r="K131" s="295"/>
    </row>
    <row r="132" s="1" customFormat="1" ht="15" customHeight="1">
      <c r="B132" s="292"/>
      <c r="C132" s="273" t="s">
        <v>307</v>
      </c>
      <c r="D132" s="273"/>
      <c r="E132" s="273"/>
      <c r="F132" s="274" t="s">
        <v>296</v>
      </c>
      <c r="G132" s="273"/>
      <c r="H132" s="273" t="s">
        <v>308</v>
      </c>
      <c r="I132" s="273" t="s">
        <v>292</v>
      </c>
      <c r="J132" s="273">
        <v>20</v>
      </c>
      <c r="K132" s="295"/>
    </row>
    <row r="133" s="1" customFormat="1" ht="15" customHeight="1">
      <c r="B133" s="292"/>
      <c r="C133" s="247" t="s">
        <v>295</v>
      </c>
      <c r="D133" s="247"/>
      <c r="E133" s="247"/>
      <c r="F133" s="270" t="s">
        <v>296</v>
      </c>
      <c r="G133" s="247"/>
      <c r="H133" s="247" t="s">
        <v>330</v>
      </c>
      <c r="I133" s="247" t="s">
        <v>292</v>
      </c>
      <c r="J133" s="247">
        <v>50</v>
      </c>
      <c r="K133" s="295"/>
    </row>
    <row r="134" s="1" customFormat="1" ht="15" customHeight="1">
      <c r="B134" s="292"/>
      <c r="C134" s="247" t="s">
        <v>309</v>
      </c>
      <c r="D134" s="247"/>
      <c r="E134" s="247"/>
      <c r="F134" s="270" t="s">
        <v>296</v>
      </c>
      <c r="G134" s="247"/>
      <c r="H134" s="247" t="s">
        <v>330</v>
      </c>
      <c r="I134" s="247" t="s">
        <v>292</v>
      </c>
      <c r="J134" s="247">
        <v>50</v>
      </c>
      <c r="K134" s="295"/>
    </row>
    <row r="135" s="1" customFormat="1" ht="15" customHeight="1">
      <c r="B135" s="292"/>
      <c r="C135" s="247" t="s">
        <v>315</v>
      </c>
      <c r="D135" s="247"/>
      <c r="E135" s="247"/>
      <c r="F135" s="270" t="s">
        <v>296</v>
      </c>
      <c r="G135" s="247"/>
      <c r="H135" s="247" t="s">
        <v>330</v>
      </c>
      <c r="I135" s="247" t="s">
        <v>292</v>
      </c>
      <c r="J135" s="247">
        <v>50</v>
      </c>
      <c r="K135" s="295"/>
    </row>
    <row r="136" s="1" customFormat="1" ht="15" customHeight="1">
      <c r="B136" s="292"/>
      <c r="C136" s="247" t="s">
        <v>317</v>
      </c>
      <c r="D136" s="247"/>
      <c r="E136" s="247"/>
      <c r="F136" s="270" t="s">
        <v>296</v>
      </c>
      <c r="G136" s="247"/>
      <c r="H136" s="247" t="s">
        <v>330</v>
      </c>
      <c r="I136" s="247" t="s">
        <v>292</v>
      </c>
      <c r="J136" s="247">
        <v>50</v>
      </c>
      <c r="K136" s="295"/>
    </row>
    <row r="137" s="1" customFormat="1" ht="15" customHeight="1">
      <c r="B137" s="292"/>
      <c r="C137" s="247" t="s">
        <v>318</v>
      </c>
      <c r="D137" s="247"/>
      <c r="E137" s="247"/>
      <c r="F137" s="270" t="s">
        <v>296</v>
      </c>
      <c r="G137" s="247"/>
      <c r="H137" s="247" t="s">
        <v>343</v>
      </c>
      <c r="I137" s="247" t="s">
        <v>292</v>
      </c>
      <c r="J137" s="247">
        <v>255</v>
      </c>
      <c r="K137" s="295"/>
    </row>
    <row r="138" s="1" customFormat="1" ht="15" customHeight="1">
      <c r="B138" s="292"/>
      <c r="C138" s="247" t="s">
        <v>320</v>
      </c>
      <c r="D138" s="247"/>
      <c r="E138" s="247"/>
      <c r="F138" s="270" t="s">
        <v>290</v>
      </c>
      <c r="G138" s="247"/>
      <c r="H138" s="247" t="s">
        <v>344</v>
      </c>
      <c r="I138" s="247" t="s">
        <v>322</v>
      </c>
      <c r="J138" s="247"/>
      <c r="K138" s="295"/>
    </row>
    <row r="139" s="1" customFormat="1" ht="15" customHeight="1">
      <c r="B139" s="292"/>
      <c r="C139" s="247" t="s">
        <v>323</v>
      </c>
      <c r="D139" s="247"/>
      <c r="E139" s="247"/>
      <c r="F139" s="270" t="s">
        <v>290</v>
      </c>
      <c r="G139" s="247"/>
      <c r="H139" s="247" t="s">
        <v>345</v>
      </c>
      <c r="I139" s="247" t="s">
        <v>325</v>
      </c>
      <c r="J139" s="247"/>
      <c r="K139" s="295"/>
    </row>
    <row r="140" s="1" customFormat="1" ht="15" customHeight="1">
      <c r="B140" s="292"/>
      <c r="C140" s="247" t="s">
        <v>326</v>
      </c>
      <c r="D140" s="247"/>
      <c r="E140" s="247"/>
      <c r="F140" s="270" t="s">
        <v>290</v>
      </c>
      <c r="G140" s="247"/>
      <c r="H140" s="247" t="s">
        <v>326</v>
      </c>
      <c r="I140" s="247" t="s">
        <v>325</v>
      </c>
      <c r="J140" s="247"/>
      <c r="K140" s="295"/>
    </row>
    <row r="141" s="1" customFormat="1" ht="15" customHeight="1">
      <c r="B141" s="292"/>
      <c r="C141" s="247" t="s">
        <v>38</v>
      </c>
      <c r="D141" s="247"/>
      <c r="E141" s="247"/>
      <c r="F141" s="270" t="s">
        <v>290</v>
      </c>
      <c r="G141" s="247"/>
      <c r="H141" s="247" t="s">
        <v>346</v>
      </c>
      <c r="I141" s="247" t="s">
        <v>325</v>
      </c>
      <c r="J141" s="247"/>
      <c r="K141" s="295"/>
    </row>
    <row r="142" s="1" customFormat="1" ht="15" customHeight="1">
      <c r="B142" s="292"/>
      <c r="C142" s="247" t="s">
        <v>347</v>
      </c>
      <c r="D142" s="247"/>
      <c r="E142" s="247"/>
      <c r="F142" s="270" t="s">
        <v>290</v>
      </c>
      <c r="G142" s="247"/>
      <c r="H142" s="247" t="s">
        <v>348</v>
      </c>
      <c r="I142" s="247" t="s">
        <v>325</v>
      </c>
      <c r="J142" s="247"/>
      <c r="K142" s="295"/>
    </row>
    <row r="143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="1" customFormat="1" ht="18.75" customHeight="1">
      <c r="B144" s="283"/>
      <c r="C144" s="283"/>
      <c r="D144" s="283"/>
      <c r="E144" s="283"/>
      <c r="F144" s="284"/>
      <c r="G144" s="283"/>
      <c r="H144" s="283"/>
      <c r="I144" s="283"/>
      <c r="J144" s="283"/>
      <c r="K144" s="283"/>
    </row>
    <row r="145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="1" customFormat="1" ht="45" customHeight="1">
      <c r="B147" s="259"/>
      <c r="C147" s="260" t="s">
        <v>349</v>
      </c>
      <c r="D147" s="260"/>
      <c r="E147" s="260"/>
      <c r="F147" s="260"/>
      <c r="G147" s="260"/>
      <c r="H147" s="260"/>
      <c r="I147" s="260"/>
      <c r="J147" s="260"/>
      <c r="K147" s="261"/>
    </row>
    <row r="148" s="1" customFormat="1" ht="17.25" customHeight="1">
      <c r="B148" s="259"/>
      <c r="C148" s="262" t="s">
        <v>284</v>
      </c>
      <c r="D148" s="262"/>
      <c r="E148" s="262"/>
      <c r="F148" s="262" t="s">
        <v>285</v>
      </c>
      <c r="G148" s="263"/>
      <c r="H148" s="262" t="s">
        <v>54</v>
      </c>
      <c r="I148" s="262" t="s">
        <v>57</v>
      </c>
      <c r="J148" s="262" t="s">
        <v>286</v>
      </c>
      <c r="K148" s="261"/>
    </row>
    <row r="149" s="1" customFormat="1" ht="17.25" customHeight="1">
      <c r="B149" s="259"/>
      <c r="C149" s="264" t="s">
        <v>287</v>
      </c>
      <c r="D149" s="264"/>
      <c r="E149" s="264"/>
      <c r="F149" s="265" t="s">
        <v>288</v>
      </c>
      <c r="G149" s="266"/>
      <c r="H149" s="264"/>
      <c r="I149" s="264"/>
      <c r="J149" s="264" t="s">
        <v>289</v>
      </c>
      <c r="K149" s="261"/>
    </row>
    <row r="150" s="1" customFormat="1" ht="5.25" customHeight="1">
      <c r="B150" s="272"/>
      <c r="C150" s="267"/>
      <c r="D150" s="267"/>
      <c r="E150" s="267"/>
      <c r="F150" s="267"/>
      <c r="G150" s="268"/>
      <c r="H150" s="267"/>
      <c r="I150" s="267"/>
      <c r="J150" s="267"/>
      <c r="K150" s="295"/>
    </row>
    <row r="151" s="1" customFormat="1" ht="15" customHeight="1">
      <c r="B151" s="272"/>
      <c r="C151" s="299" t="s">
        <v>293</v>
      </c>
      <c r="D151" s="247"/>
      <c r="E151" s="247"/>
      <c r="F151" s="300" t="s">
        <v>290</v>
      </c>
      <c r="G151" s="247"/>
      <c r="H151" s="299" t="s">
        <v>330</v>
      </c>
      <c r="I151" s="299" t="s">
        <v>292</v>
      </c>
      <c r="J151" s="299">
        <v>120</v>
      </c>
      <c r="K151" s="295"/>
    </row>
    <row r="152" s="1" customFormat="1" ht="15" customHeight="1">
      <c r="B152" s="272"/>
      <c r="C152" s="299" t="s">
        <v>339</v>
      </c>
      <c r="D152" s="247"/>
      <c r="E152" s="247"/>
      <c r="F152" s="300" t="s">
        <v>290</v>
      </c>
      <c r="G152" s="247"/>
      <c r="H152" s="299" t="s">
        <v>350</v>
      </c>
      <c r="I152" s="299" t="s">
        <v>292</v>
      </c>
      <c r="J152" s="299" t="s">
        <v>341</v>
      </c>
      <c r="K152" s="295"/>
    </row>
    <row r="153" s="1" customFormat="1" ht="15" customHeight="1">
      <c r="B153" s="272"/>
      <c r="C153" s="299" t="s">
        <v>85</v>
      </c>
      <c r="D153" s="247"/>
      <c r="E153" s="247"/>
      <c r="F153" s="300" t="s">
        <v>290</v>
      </c>
      <c r="G153" s="247"/>
      <c r="H153" s="299" t="s">
        <v>351</v>
      </c>
      <c r="I153" s="299" t="s">
        <v>292</v>
      </c>
      <c r="J153" s="299" t="s">
        <v>341</v>
      </c>
      <c r="K153" s="295"/>
    </row>
    <row r="154" s="1" customFormat="1" ht="15" customHeight="1">
      <c r="B154" s="272"/>
      <c r="C154" s="299" t="s">
        <v>295</v>
      </c>
      <c r="D154" s="247"/>
      <c r="E154" s="247"/>
      <c r="F154" s="300" t="s">
        <v>296</v>
      </c>
      <c r="G154" s="247"/>
      <c r="H154" s="299" t="s">
        <v>330</v>
      </c>
      <c r="I154" s="299" t="s">
        <v>292</v>
      </c>
      <c r="J154" s="299">
        <v>50</v>
      </c>
      <c r="K154" s="295"/>
    </row>
    <row r="155" s="1" customFormat="1" ht="15" customHeight="1">
      <c r="B155" s="272"/>
      <c r="C155" s="299" t="s">
        <v>298</v>
      </c>
      <c r="D155" s="247"/>
      <c r="E155" s="247"/>
      <c r="F155" s="300" t="s">
        <v>290</v>
      </c>
      <c r="G155" s="247"/>
      <c r="H155" s="299" t="s">
        <v>330</v>
      </c>
      <c r="I155" s="299" t="s">
        <v>300</v>
      </c>
      <c r="J155" s="299"/>
      <c r="K155" s="295"/>
    </row>
    <row r="156" s="1" customFormat="1" ht="15" customHeight="1">
      <c r="B156" s="272"/>
      <c r="C156" s="299" t="s">
        <v>309</v>
      </c>
      <c r="D156" s="247"/>
      <c r="E156" s="247"/>
      <c r="F156" s="300" t="s">
        <v>296</v>
      </c>
      <c r="G156" s="247"/>
      <c r="H156" s="299" t="s">
        <v>330</v>
      </c>
      <c r="I156" s="299" t="s">
        <v>292</v>
      </c>
      <c r="J156" s="299">
        <v>50</v>
      </c>
      <c r="K156" s="295"/>
    </row>
    <row r="157" s="1" customFormat="1" ht="15" customHeight="1">
      <c r="B157" s="272"/>
      <c r="C157" s="299" t="s">
        <v>317</v>
      </c>
      <c r="D157" s="247"/>
      <c r="E157" s="247"/>
      <c r="F157" s="300" t="s">
        <v>296</v>
      </c>
      <c r="G157" s="247"/>
      <c r="H157" s="299" t="s">
        <v>330</v>
      </c>
      <c r="I157" s="299" t="s">
        <v>292</v>
      </c>
      <c r="J157" s="299">
        <v>50</v>
      </c>
      <c r="K157" s="295"/>
    </row>
    <row r="158" s="1" customFormat="1" ht="15" customHeight="1">
      <c r="B158" s="272"/>
      <c r="C158" s="299" t="s">
        <v>315</v>
      </c>
      <c r="D158" s="247"/>
      <c r="E158" s="247"/>
      <c r="F158" s="300" t="s">
        <v>296</v>
      </c>
      <c r="G158" s="247"/>
      <c r="H158" s="299" t="s">
        <v>330</v>
      </c>
      <c r="I158" s="299" t="s">
        <v>292</v>
      </c>
      <c r="J158" s="299">
        <v>50</v>
      </c>
      <c r="K158" s="295"/>
    </row>
    <row r="159" s="1" customFormat="1" ht="15" customHeight="1">
      <c r="B159" s="272"/>
      <c r="C159" s="299" t="s">
        <v>98</v>
      </c>
      <c r="D159" s="247"/>
      <c r="E159" s="247"/>
      <c r="F159" s="300" t="s">
        <v>290</v>
      </c>
      <c r="G159" s="247"/>
      <c r="H159" s="299" t="s">
        <v>352</v>
      </c>
      <c r="I159" s="299" t="s">
        <v>292</v>
      </c>
      <c r="J159" s="299" t="s">
        <v>353</v>
      </c>
      <c r="K159" s="295"/>
    </row>
    <row r="160" s="1" customFormat="1" ht="15" customHeight="1">
      <c r="B160" s="272"/>
      <c r="C160" s="299" t="s">
        <v>354</v>
      </c>
      <c r="D160" s="247"/>
      <c r="E160" s="247"/>
      <c r="F160" s="300" t="s">
        <v>290</v>
      </c>
      <c r="G160" s="247"/>
      <c r="H160" s="299" t="s">
        <v>355</v>
      </c>
      <c r="I160" s="299" t="s">
        <v>325</v>
      </c>
      <c r="J160" s="299"/>
      <c r="K160" s="295"/>
    </row>
    <row r="161" s="1" customFormat="1" ht="15" customHeight="1">
      <c r="B161" s="301"/>
      <c r="C161" s="281"/>
      <c r="D161" s="281"/>
      <c r="E161" s="281"/>
      <c r="F161" s="281"/>
      <c r="G161" s="281"/>
      <c r="H161" s="281"/>
      <c r="I161" s="281"/>
      <c r="J161" s="281"/>
      <c r="K161" s="302"/>
    </row>
    <row r="162" s="1" customFormat="1" ht="18.75" customHeight="1">
      <c r="B162" s="283"/>
      <c r="C162" s="293"/>
      <c r="D162" s="293"/>
      <c r="E162" s="293"/>
      <c r="F162" s="303"/>
      <c r="G162" s="293"/>
      <c r="H162" s="293"/>
      <c r="I162" s="293"/>
      <c r="J162" s="293"/>
      <c r="K162" s="283"/>
    </row>
    <row r="163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="1" customFormat="1" ht="7.5" customHeight="1">
      <c r="B164" s="234"/>
      <c r="C164" s="235"/>
      <c r="D164" s="235"/>
      <c r="E164" s="235"/>
      <c r="F164" s="235"/>
      <c r="G164" s="235"/>
      <c r="H164" s="235"/>
      <c r="I164" s="235"/>
      <c r="J164" s="235"/>
      <c r="K164" s="236"/>
    </row>
    <row r="165" s="1" customFormat="1" ht="45" customHeight="1">
      <c r="B165" s="237"/>
      <c r="C165" s="238" t="s">
        <v>356</v>
      </c>
      <c r="D165" s="238"/>
      <c r="E165" s="238"/>
      <c r="F165" s="238"/>
      <c r="G165" s="238"/>
      <c r="H165" s="238"/>
      <c r="I165" s="238"/>
      <c r="J165" s="238"/>
      <c r="K165" s="239"/>
    </row>
    <row r="166" s="1" customFormat="1" ht="17.25" customHeight="1">
      <c r="B166" s="237"/>
      <c r="C166" s="262" t="s">
        <v>284</v>
      </c>
      <c r="D166" s="262"/>
      <c r="E166" s="262"/>
      <c r="F166" s="262" t="s">
        <v>285</v>
      </c>
      <c r="G166" s="304"/>
      <c r="H166" s="305" t="s">
        <v>54</v>
      </c>
      <c r="I166" s="305" t="s">
        <v>57</v>
      </c>
      <c r="J166" s="262" t="s">
        <v>286</v>
      </c>
      <c r="K166" s="239"/>
    </row>
    <row r="167" s="1" customFormat="1" ht="17.25" customHeight="1">
      <c r="B167" s="240"/>
      <c r="C167" s="264" t="s">
        <v>287</v>
      </c>
      <c r="D167" s="264"/>
      <c r="E167" s="264"/>
      <c r="F167" s="265" t="s">
        <v>288</v>
      </c>
      <c r="G167" s="306"/>
      <c r="H167" s="307"/>
      <c r="I167" s="307"/>
      <c r="J167" s="264" t="s">
        <v>289</v>
      </c>
      <c r="K167" s="242"/>
    </row>
    <row r="168" s="1" customFormat="1" ht="5.25" customHeight="1">
      <c r="B168" s="272"/>
      <c r="C168" s="267"/>
      <c r="D168" s="267"/>
      <c r="E168" s="267"/>
      <c r="F168" s="267"/>
      <c r="G168" s="268"/>
      <c r="H168" s="267"/>
      <c r="I168" s="267"/>
      <c r="J168" s="267"/>
      <c r="K168" s="295"/>
    </row>
    <row r="169" s="1" customFormat="1" ht="15" customHeight="1">
      <c r="B169" s="272"/>
      <c r="C169" s="247" t="s">
        <v>293</v>
      </c>
      <c r="D169" s="247"/>
      <c r="E169" s="247"/>
      <c r="F169" s="270" t="s">
        <v>290</v>
      </c>
      <c r="G169" s="247"/>
      <c r="H169" s="247" t="s">
        <v>330</v>
      </c>
      <c r="I169" s="247" t="s">
        <v>292</v>
      </c>
      <c r="J169" s="247">
        <v>120</v>
      </c>
      <c r="K169" s="295"/>
    </row>
    <row r="170" s="1" customFormat="1" ht="15" customHeight="1">
      <c r="B170" s="272"/>
      <c r="C170" s="247" t="s">
        <v>339</v>
      </c>
      <c r="D170" s="247"/>
      <c r="E170" s="247"/>
      <c r="F170" s="270" t="s">
        <v>290</v>
      </c>
      <c r="G170" s="247"/>
      <c r="H170" s="247" t="s">
        <v>340</v>
      </c>
      <c r="I170" s="247" t="s">
        <v>292</v>
      </c>
      <c r="J170" s="247" t="s">
        <v>341</v>
      </c>
      <c r="K170" s="295"/>
    </row>
    <row r="171" s="1" customFormat="1" ht="15" customHeight="1">
      <c r="B171" s="272"/>
      <c r="C171" s="247" t="s">
        <v>85</v>
      </c>
      <c r="D171" s="247"/>
      <c r="E171" s="247"/>
      <c r="F171" s="270" t="s">
        <v>290</v>
      </c>
      <c r="G171" s="247"/>
      <c r="H171" s="247" t="s">
        <v>357</v>
      </c>
      <c r="I171" s="247" t="s">
        <v>292</v>
      </c>
      <c r="J171" s="247" t="s">
        <v>341</v>
      </c>
      <c r="K171" s="295"/>
    </row>
    <row r="172" s="1" customFormat="1" ht="15" customHeight="1">
      <c r="B172" s="272"/>
      <c r="C172" s="247" t="s">
        <v>295</v>
      </c>
      <c r="D172" s="247"/>
      <c r="E172" s="247"/>
      <c r="F172" s="270" t="s">
        <v>296</v>
      </c>
      <c r="G172" s="247"/>
      <c r="H172" s="247" t="s">
        <v>357</v>
      </c>
      <c r="I172" s="247" t="s">
        <v>292</v>
      </c>
      <c r="J172" s="247">
        <v>50</v>
      </c>
      <c r="K172" s="295"/>
    </row>
    <row r="173" s="1" customFormat="1" ht="15" customHeight="1">
      <c r="B173" s="272"/>
      <c r="C173" s="247" t="s">
        <v>298</v>
      </c>
      <c r="D173" s="247"/>
      <c r="E173" s="247"/>
      <c r="F173" s="270" t="s">
        <v>290</v>
      </c>
      <c r="G173" s="247"/>
      <c r="H173" s="247" t="s">
        <v>357</v>
      </c>
      <c r="I173" s="247" t="s">
        <v>300</v>
      </c>
      <c r="J173" s="247"/>
      <c r="K173" s="295"/>
    </row>
    <row r="174" s="1" customFormat="1" ht="15" customHeight="1">
      <c r="B174" s="272"/>
      <c r="C174" s="247" t="s">
        <v>309</v>
      </c>
      <c r="D174" s="247"/>
      <c r="E174" s="247"/>
      <c r="F174" s="270" t="s">
        <v>296</v>
      </c>
      <c r="G174" s="247"/>
      <c r="H174" s="247" t="s">
        <v>357</v>
      </c>
      <c r="I174" s="247" t="s">
        <v>292</v>
      </c>
      <c r="J174" s="247">
        <v>50</v>
      </c>
      <c r="K174" s="295"/>
    </row>
    <row r="175" s="1" customFormat="1" ht="15" customHeight="1">
      <c r="B175" s="272"/>
      <c r="C175" s="247" t="s">
        <v>317</v>
      </c>
      <c r="D175" s="247"/>
      <c r="E175" s="247"/>
      <c r="F175" s="270" t="s">
        <v>296</v>
      </c>
      <c r="G175" s="247"/>
      <c r="H175" s="247" t="s">
        <v>357</v>
      </c>
      <c r="I175" s="247" t="s">
        <v>292</v>
      </c>
      <c r="J175" s="247">
        <v>50</v>
      </c>
      <c r="K175" s="295"/>
    </row>
    <row r="176" s="1" customFormat="1" ht="15" customHeight="1">
      <c r="B176" s="272"/>
      <c r="C176" s="247" t="s">
        <v>315</v>
      </c>
      <c r="D176" s="247"/>
      <c r="E176" s="247"/>
      <c r="F176" s="270" t="s">
        <v>296</v>
      </c>
      <c r="G176" s="247"/>
      <c r="H176" s="247" t="s">
        <v>357</v>
      </c>
      <c r="I176" s="247" t="s">
        <v>292</v>
      </c>
      <c r="J176" s="247">
        <v>50</v>
      </c>
      <c r="K176" s="295"/>
    </row>
    <row r="177" s="1" customFormat="1" ht="15" customHeight="1">
      <c r="B177" s="272"/>
      <c r="C177" s="247" t="s">
        <v>103</v>
      </c>
      <c r="D177" s="247"/>
      <c r="E177" s="247"/>
      <c r="F177" s="270" t="s">
        <v>290</v>
      </c>
      <c r="G177" s="247"/>
      <c r="H177" s="247" t="s">
        <v>358</v>
      </c>
      <c r="I177" s="247" t="s">
        <v>359</v>
      </c>
      <c r="J177" s="247"/>
      <c r="K177" s="295"/>
    </row>
    <row r="178" s="1" customFormat="1" ht="15" customHeight="1">
      <c r="B178" s="272"/>
      <c r="C178" s="247" t="s">
        <v>57</v>
      </c>
      <c r="D178" s="247"/>
      <c r="E178" s="247"/>
      <c r="F178" s="270" t="s">
        <v>290</v>
      </c>
      <c r="G178" s="247"/>
      <c r="H178" s="247" t="s">
        <v>360</v>
      </c>
      <c r="I178" s="247" t="s">
        <v>361</v>
      </c>
      <c r="J178" s="247">
        <v>1</v>
      </c>
      <c r="K178" s="295"/>
    </row>
    <row r="179" s="1" customFormat="1" ht="15" customHeight="1">
      <c r="B179" s="272"/>
      <c r="C179" s="247" t="s">
        <v>53</v>
      </c>
      <c r="D179" s="247"/>
      <c r="E179" s="247"/>
      <c r="F179" s="270" t="s">
        <v>290</v>
      </c>
      <c r="G179" s="247"/>
      <c r="H179" s="247" t="s">
        <v>362</v>
      </c>
      <c r="I179" s="247" t="s">
        <v>292</v>
      </c>
      <c r="J179" s="247">
        <v>20</v>
      </c>
      <c r="K179" s="295"/>
    </row>
    <row r="180" s="1" customFormat="1" ht="15" customHeight="1">
      <c r="B180" s="272"/>
      <c r="C180" s="247" t="s">
        <v>54</v>
      </c>
      <c r="D180" s="247"/>
      <c r="E180" s="247"/>
      <c r="F180" s="270" t="s">
        <v>290</v>
      </c>
      <c r="G180" s="247"/>
      <c r="H180" s="247" t="s">
        <v>363</v>
      </c>
      <c r="I180" s="247" t="s">
        <v>292</v>
      </c>
      <c r="J180" s="247">
        <v>255</v>
      </c>
      <c r="K180" s="295"/>
    </row>
    <row r="181" s="1" customFormat="1" ht="15" customHeight="1">
      <c r="B181" s="272"/>
      <c r="C181" s="247" t="s">
        <v>104</v>
      </c>
      <c r="D181" s="247"/>
      <c r="E181" s="247"/>
      <c r="F181" s="270" t="s">
        <v>290</v>
      </c>
      <c r="G181" s="247"/>
      <c r="H181" s="247" t="s">
        <v>254</v>
      </c>
      <c r="I181" s="247" t="s">
        <v>292</v>
      </c>
      <c r="J181" s="247">
        <v>10</v>
      </c>
      <c r="K181" s="295"/>
    </row>
    <row r="182" s="1" customFormat="1" ht="15" customHeight="1">
      <c r="B182" s="272"/>
      <c r="C182" s="247" t="s">
        <v>105</v>
      </c>
      <c r="D182" s="247"/>
      <c r="E182" s="247"/>
      <c r="F182" s="270" t="s">
        <v>290</v>
      </c>
      <c r="G182" s="247"/>
      <c r="H182" s="247" t="s">
        <v>364</v>
      </c>
      <c r="I182" s="247" t="s">
        <v>325</v>
      </c>
      <c r="J182" s="247"/>
      <c r="K182" s="295"/>
    </row>
    <row r="183" s="1" customFormat="1" ht="15" customHeight="1">
      <c r="B183" s="272"/>
      <c r="C183" s="247" t="s">
        <v>365</v>
      </c>
      <c r="D183" s="247"/>
      <c r="E183" s="247"/>
      <c r="F183" s="270" t="s">
        <v>290</v>
      </c>
      <c r="G183" s="247"/>
      <c r="H183" s="247" t="s">
        <v>366</v>
      </c>
      <c r="I183" s="247" t="s">
        <v>325</v>
      </c>
      <c r="J183" s="247"/>
      <c r="K183" s="295"/>
    </row>
    <row r="184" s="1" customFormat="1" ht="15" customHeight="1">
      <c r="B184" s="272"/>
      <c r="C184" s="247" t="s">
        <v>354</v>
      </c>
      <c r="D184" s="247"/>
      <c r="E184" s="247"/>
      <c r="F184" s="270" t="s">
        <v>290</v>
      </c>
      <c r="G184" s="247"/>
      <c r="H184" s="247" t="s">
        <v>367</v>
      </c>
      <c r="I184" s="247" t="s">
        <v>325</v>
      </c>
      <c r="J184" s="247"/>
      <c r="K184" s="295"/>
    </row>
    <row r="185" s="1" customFormat="1" ht="15" customHeight="1">
      <c r="B185" s="272"/>
      <c r="C185" s="247" t="s">
        <v>107</v>
      </c>
      <c r="D185" s="247"/>
      <c r="E185" s="247"/>
      <c r="F185" s="270" t="s">
        <v>296</v>
      </c>
      <c r="G185" s="247"/>
      <c r="H185" s="247" t="s">
        <v>368</v>
      </c>
      <c r="I185" s="247" t="s">
        <v>292</v>
      </c>
      <c r="J185" s="247">
        <v>50</v>
      </c>
      <c r="K185" s="295"/>
    </row>
    <row r="186" s="1" customFormat="1" ht="15" customHeight="1">
      <c r="B186" s="272"/>
      <c r="C186" s="247" t="s">
        <v>369</v>
      </c>
      <c r="D186" s="247"/>
      <c r="E186" s="247"/>
      <c r="F186" s="270" t="s">
        <v>296</v>
      </c>
      <c r="G186" s="247"/>
      <c r="H186" s="247" t="s">
        <v>370</v>
      </c>
      <c r="I186" s="247" t="s">
        <v>371</v>
      </c>
      <c r="J186" s="247"/>
      <c r="K186" s="295"/>
    </row>
    <row r="187" s="1" customFormat="1" ht="15" customHeight="1">
      <c r="B187" s="272"/>
      <c r="C187" s="247" t="s">
        <v>372</v>
      </c>
      <c r="D187" s="247"/>
      <c r="E187" s="247"/>
      <c r="F187" s="270" t="s">
        <v>296</v>
      </c>
      <c r="G187" s="247"/>
      <c r="H187" s="247" t="s">
        <v>373</v>
      </c>
      <c r="I187" s="247" t="s">
        <v>371</v>
      </c>
      <c r="J187" s="247"/>
      <c r="K187" s="295"/>
    </row>
    <row r="188" s="1" customFormat="1" ht="15" customHeight="1">
      <c r="B188" s="272"/>
      <c r="C188" s="247" t="s">
        <v>374</v>
      </c>
      <c r="D188" s="247"/>
      <c r="E188" s="247"/>
      <c r="F188" s="270" t="s">
        <v>296</v>
      </c>
      <c r="G188" s="247"/>
      <c r="H188" s="247" t="s">
        <v>375</v>
      </c>
      <c r="I188" s="247" t="s">
        <v>371</v>
      </c>
      <c r="J188" s="247"/>
      <c r="K188" s="295"/>
    </row>
    <row r="189" s="1" customFormat="1" ht="15" customHeight="1">
      <c r="B189" s="272"/>
      <c r="C189" s="308" t="s">
        <v>376</v>
      </c>
      <c r="D189" s="247"/>
      <c r="E189" s="247"/>
      <c r="F189" s="270" t="s">
        <v>296</v>
      </c>
      <c r="G189" s="247"/>
      <c r="H189" s="247" t="s">
        <v>377</v>
      </c>
      <c r="I189" s="247" t="s">
        <v>378</v>
      </c>
      <c r="J189" s="309" t="s">
        <v>379</v>
      </c>
      <c r="K189" s="295"/>
    </row>
    <row r="190" s="13" customFormat="1" ht="15" customHeight="1">
      <c r="B190" s="310"/>
      <c r="C190" s="311" t="s">
        <v>380</v>
      </c>
      <c r="D190" s="312"/>
      <c r="E190" s="312"/>
      <c r="F190" s="313" t="s">
        <v>296</v>
      </c>
      <c r="G190" s="312"/>
      <c r="H190" s="312" t="s">
        <v>381</v>
      </c>
      <c r="I190" s="312" t="s">
        <v>378</v>
      </c>
      <c r="J190" s="314" t="s">
        <v>379</v>
      </c>
      <c r="K190" s="315"/>
    </row>
    <row r="191" s="1" customFormat="1" ht="15" customHeight="1">
      <c r="B191" s="272"/>
      <c r="C191" s="308" t="s">
        <v>42</v>
      </c>
      <c r="D191" s="247"/>
      <c r="E191" s="247"/>
      <c r="F191" s="270" t="s">
        <v>290</v>
      </c>
      <c r="G191" s="247"/>
      <c r="H191" s="244" t="s">
        <v>382</v>
      </c>
      <c r="I191" s="247" t="s">
        <v>383</v>
      </c>
      <c r="J191" s="247"/>
      <c r="K191" s="295"/>
    </row>
    <row r="192" s="1" customFormat="1" ht="15" customHeight="1">
      <c r="B192" s="272"/>
      <c r="C192" s="308" t="s">
        <v>384</v>
      </c>
      <c r="D192" s="247"/>
      <c r="E192" s="247"/>
      <c r="F192" s="270" t="s">
        <v>290</v>
      </c>
      <c r="G192" s="247"/>
      <c r="H192" s="247" t="s">
        <v>385</v>
      </c>
      <c r="I192" s="247" t="s">
        <v>325</v>
      </c>
      <c r="J192" s="247"/>
      <c r="K192" s="295"/>
    </row>
    <row r="193" s="1" customFormat="1" ht="15" customHeight="1">
      <c r="B193" s="272"/>
      <c r="C193" s="308" t="s">
        <v>386</v>
      </c>
      <c r="D193" s="247"/>
      <c r="E193" s="247"/>
      <c r="F193" s="270" t="s">
        <v>290</v>
      </c>
      <c r="G193" s="247"/>
      <c r="H193" s="247" t="s">
        <v>387</v>
      </c>
      <c r="I193" s="247" t="s">
        <v>325</v>
      </c>
      <c r="J193" s="247"/>
      <c r="K193" s="295"/>
    </row>
    <row r="194" s="1" customFormat="1" ht="15" customHeight="1">
      <c r="B194" s="272"/>
      <c r="C194" s="308" t="s">
        <v>388</v>
      </c>
      <c r="D194" s="247"/>
      <c r="E194" s="247"/>
      <c r="F194" s="270" t="s">
        <v>296</v>
      </c>
      <c r="G194" s="247"/>
      <c r="H194" s="247" t="s">
        <v>389</v>
      </c>
      <c r="I194" s="247" t="s">
        <v>325</v>
      </c>
      <c r="J194" s="247"/>
      <c r="K194" s="295"/>
    </row>
    <row r="195" s="1" customFormat="1" ht="15" customHeight="1">
      <c r="B195" s="301"/>
      <c r="C195" s="316"/>
      <c r="D195" s="281"/>
      <c r="E195" s="281"/>
      <c r="F195" s="281"/>
      <c r="G195" s="281"/>
      <c r="H195" s="281"/>
      <c r="I195" s="281"/>
      <c r="J195" s="281"/>
      <c r="K195" s="302"/>
    </row>
    <row r="196" s="1" customFormat="1" ht="18.75" customHeight="1">
      <c r="B196" s="283"/>
      <c r="C196" s="293"/>
      <c r="D196" s="293"/>
      <c r="E196" s="293"/>
      <c r="F196" s="303"/>
      <c r="G196" s="293"/>
      <c r="H196" s="293"/>
      <c r="I196" s="293"/>
      <c r="J196" s="293"/>
      <c r="K196" s="283"/>
    </row>
    <row r="197" s="1" customFormat="1" ht="18.75" customHeight="1">
      <c r="B197" s="283"/>
      <c r="C197" s="293"/>
      <c r="D197" s="293"/>
      <c r="E197" s="293"/>
      <c r="F197" s="303"/>
      <c r="G197" s="293"/>
      <c r="H197" s="293"/>
      <c r="I197" s="293"/>
      <c r="J197" s="293"/>
      <c r="K197" s="283"/>
    </row>
    <row r="198" s="1" customFormat="1" ht="18.75" customHeight="1">
      <c r="B198" s="255"/>
      <c r="C198" s="255"/>
      <c r="D198" s="255"/>
      <c r="E198" s="255"/>
      <c r="F198" s="255"/>
      <c r="G198" s="255"/>
      <c r="H198" s="255"/>
      <c r="I198" s="255"/>
      <c r="J198" s="255"/>
      <c r="K198" s="255"/>
    </row>
    <row r="199" s="1" customFormat="1" ht="13.5">
      <c r="B199" s="234"/>
      <c r="C199" s="235"/>
      <c r="D199" s="235"/>
      <c r="E199" s="235"/>
      <c r="F199" s="235"/>
      <c r="G199" s="235"/>
      <c r="H199" s="235"/>
      <c r="I199" s="235"/>
      <c r="J199" s="235"/>
      <c r="K199" s="236"/>
    </row>
    <row r="200" s="1" customFormat="1" ht="21">
      <c r="B200" s="237"/>
      <c r="C200" s="238" t="s">
        <v>390</v>
      </c>
      <c r="D200" s="238"/>
      <c r="E200" s="238"/>
      <c r="F200" s="238"/>
      <c r="G200" s="238"/>
      <c r="H200" s="238"/>
      <c r="I200" s="238"/>
      <c r="J200" s="238"/>
      <c r="K200" s="239"/>
    </row>
    <row r="201" s="1" customFormat="1" ht="25.5" customHeight="1">
      <c r="B201" s="237"/>
      <c r="C201" s="317" t="s">
        <v>391</v>
      </c>
      <c r="D201" s="317"/>
      <c r="E201" s="317"/>
      <c r="F201" s="317" t="s">
        <v>392</v>
      </c>
      <c r="G201" s="318"/>
      <c r="H201" s="317" t="s">
        <v>393</v>
      </c>
      <c r="I201" s="317"/>
      <c r="J201" s="317"/>
      <c r="K201" s="239"/>
    </row>
    <row r="202" s="1" customFormat="1" ht="5.25" customHeight="1">
      <c r="B202" s="272"/>
      <c r="C202" s="267"/>
      <c r="D202" s="267"/>
      <c r="E202" s="267"/>
      <c r="F202" s="267"/>
      <c r="G202" s="293"/>
      <c r="H202" s="267"/>
      <c r="I202" s="267"/>
      <c r="J202" s="267"/>
      <c r="K202" s="295"/>
    </row>
    <row r="203" s="1" customFormat="1" ht="15" customHeight="1">
      <c r="B203" s="272"/>
      <c r="C203" s="247" t="s">
        <v>383</v>
      </c>
      <c r="D203" s="247"/>
      <c r="E203" s="247"/>
      <c r="F203" s="270" t="s">
        <v>43</v>
      </c>
      <c r="G203" s="247"/>
      <c r="H203" s="247" t="s">
        <v>394</v>
      </c>
      <c r="I203" s="247"/>
      <c r="J203" s="247"/>
      <c r="K203" s="295"/>
    </row>
    <row r="204" s="1" customFormat="1" ht="15" customHeight="1">
      <c r="B204" s="272"/>
      <c r="C204" s="247"/>
      <c r="D204" s="247"/>
      <c r="E204" s="247"/>
      <c r="F204" s="270" t="s">
        <v>44</v>
      </c>
      <c r="G204" s="247"/>
      <c r="H204" s="247" t="s">
        <v>395</v>
      </c>
      <c r="I204" s="247"/>
      <c r="J204" s="247"/>
      <c r="K204" s="295"/>
    </row>
    <row r="205" s="1" customFormat="1" ht="15" customHeight="1">
      <c r="B205" s="272"/>
      <c r="C205" s="247"/>
      <c r="D205" s="247"/>
      <c r="E205" s="247"/>
      <c r="F205" s="270" t="s">
        <v>47</v>
      </c>
      <c r="G205" s="247"/>
      <c r="H205" s="247" t="s">
        <v>396</v>
      </c>
      <c r="I205" s="247"/>
      <c r="J205" s="247"/>
      <c r="K205" s="295"/>
    </row>
    <row r="206" s="1" customFormat="1" ht="15" customHeight="1">
      <c r="B206" s="272"/>
      <c r="C206" s="247"/>
      <c r="D206" s="247"/>
      <c r="E206" s="247"/>
      <c r="F206" s="270" t="s">
        <v>45</v>
      </c>
      <c r="G206" s="247"/>
      <c r="H206" s="247" t="s">
        <v>397</v>
      </c>
      <c r="I206" s="247"/>
      <c r="J206" s="247"/>
      <c r="K206" s="295"/>
    </row>
    <row r="207" s="1" customFormat="1" ht="15" customHeight="1">
      <c r="B207" s="272"/>
      <c r="C207" s="247"/>
      <c r="D207" s="247"/>
      <c r="E207" s="247"/>
      <c r="F207" s="270" t="s">
        <v>46</v>
      </c>
      <c r="G207" s="247"/>
      <c r="H207" s="247" t="s">
        <v>398</v>
      </c>
      <c r="I207" s="247"/>
      <c r="J207" s="247"/>
      <c r="K207" s="295"/>
    </row>
    <row r="208" s="1" customFormat="1" ht="15" customHeight="1">
      <c r="B208" s="272"/>
      <c r="C208" s="247"/>
      <c r="D208" s="247"/>
      <c r="E208" s="247"/>
      <c r="F208" s="270"/>
      <c r="G208" s="247"/>
      <c r="H208" s="247"/>
      <c r="I208" s="247"/>
      <c r="J208" s="247"/>
      <c r="K208" s="295"/>
    </row>
    <row r="209" s="1" customFormat="1" ht="15" customHeight="1">
      <c r="B209" s="272"/>
      <c r="C209" s="247" t="s">
        <v>337</v>
      </c>
      <c r="D209" s="247"/>
      <c r="E209" s="247"/>
      <c r="F209" s="270" t="s">
        <v>78</v>
      </c>
      <c r="G209" s="247"/>
      <c r="H209" s="247" t="s">
        <v>399</v>
      </c>
      <c r="I209" s="247"/>
      <c r="J209" s="247"/>
      <c r="K209" s="295"/>
    </row>
    <row r="210" s="1" customFormat="1" ht="15" customHeight="1">
      <c r="B210" s="272"/>
      <c r="C210" s="247"/>
      <c r="D210" s="247"/>
      <c r="E210" s="247"/>
      <c r="F210" s="270" t="s">
        <v>235</v>
      </c>
      <c r="G210" s="247"/>
      <c r="H210" s="247" t="s">
        <v>236</v>
      </c>
      <c r="I210" s="247"/>
      <c r="J210" s="247"/>
      <c r="K210" s="295"/>
    </row>
    <row r="211" s="1" customFormat="1" ht="15" customHeight="1">
      <c r="B211" s="272"/>
      <c r="C211" s="247"/>
      <c r="D211" s="247"/>
      <c r="E211" s="247"/>
      <c r="F211" s="270" t="s">
        <v>233</v>
      </c>
      <c r="G211" s="247"/>
      <c r="H211" s="247" t="s">
        <v>400</v>
      </c>
      <c r="I211" s="247"/>
      <c r="J211" s="247"/>
      <c r="K211" s="295"/>
    </row>
    <row r="212" s="1" customFormat="1" ht="15" customHeight="1">
      <c r="B212" s="319"/>
      <c r="C212" s="247"/>
      <c r="D212" s="247"/>
      <c r="E212" s="247"/>
      <c r="F212" s="270" t="s">
        <v>237</v>
      </c>
      <c r="G212" s="308"/>
      <c r="H212" s="299" t="s">
        <v>238</v>
      </c>
      <c r="I212" s="299"/>
      <c r="J212" s="299"/>
      <c r="K212" s="320"/>
    </row>
    <row r="213" s="1" customFormat="1" ht="15" customHeight="1">
      <c r="B213" s="319"/>
      <c r="C213" s="247"/>
      <c r="D213" s="247"/>
      <c r="E213" s="247"/>
      <c r="F213" s="270" t="s">
        <v>115</v>
      </c>
      <c r="G213" s="308"/>
      <c r="H213" s="299" t="s">
        <v>401</v>
      </c>
      <c r="I213" s="299"/>
      <c r="J213" s="299"/>
      <c r="K213" s="320"/>
    </row>
    <row r="214" s="1" customFormat="1" ht="15" customHeight="1">
      <c r="B214" s="319"/>
      <c r="C214" s="247"/>
      <c r="D214" s="247"/>
      <c r="E214" s="247"/>
      <c r="F214" s="270"/>
      <c r="G214" s="308"/>
      <c r="H214" s="299"/>
      <c r="I214" s="299"/>
      <c r="J214" s="299"/>
      <c r="K214" s="320"/>
    </row>
    <row r="215" s="1" customFormat="1" ht="15" customHeight="1">
      <c r="B215" s="319"/>
      <c r="C215" s="247" t="s">
        <v>361</v>
      </c>
      <c r="D215" s="247"/>
      <c r="E215" s="247"/>
      <c r="F215" s="270">
        <v>1</v>
      </c>
      <c r="G215" s="308"/>
      <c r="H215" s="299" t="s">
        <v>402</v>
      </c>
      <c r="I215" s="299"/>
      <c r="J215" s="299"/>
      <c r="K215" s="320"/>
    </row>
    <row r="216" s="1" customFormat="1" ht="15" customHeight="1">
      <c r="B216" s="319"/>
      <c r="C216" s="247"/>
      <c r="D216" s="247"/>
      <c r="E216" s="247"/>
      <c r="F216" s="270">
        <v>2</v>
      </c>
      <c r="G216" s="308"/>
      <c r="H216" s="299" t="s">
        <v>403</v>
      </c>
      <c r="I216" s="299"/>
      <c r="J216" s="299"/>
      <c r="K216" s="320"/>
    </row>
    <row r="217" s="1" customFormat="1" ht="15" customHeight="1">
      <c r="B217" s="319"/>
      <c r="C217" s="247"/>
      <c r="D217" s="247"/>
      <c r="E217" s="247"/>
      <c r="F217" s="270">
        <v>3</v>
      </c>
      <c r="G217" s="308"/>
      <c r="H217" s="299" t="s">
        <v>404</v>
      </c>
      <c r="I217" s="299"/>
      <c r="J217" s="299"/>
      <c r="K217" s="320"/>
    </row>
    <row r="218" s="1" customFormat="1" ht="15" customHeight="1">
      <c r="B218" s="319"/>
      <c r="C218" s="247"/>
      <c r="D218" s="247"/>
      <c r="E218" s="247"/>
      <c r="F218" s="270">
        <v>4</v>
      </c>
      <c r="G218" s="308"/>
      <c r="H218" s="299" t="s">
        <v>405</v>
      </c>
      <c r="I218" s="299"/>
      <c r="J218" s="299"/>
      <c r="K218" s="320"/>
    </row>
    <row r="219" s="1" customFormat="1" ht="12.75" customHeight="1">
      <c r="B219" s="321"/>
      <c r="C219" s="322"/>
      <c r="D219" s="322"/>
      <c r="E219" s="322"/>
      <c r="F219" s="322"/>
      <c r="G219" s="322"/>
      <c r="H219" s="322"/>
      <c r="I219" s="322"/>
      <c r="J219" s="322"/>
      <c r="K219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Zakharov Oleg, Ing.</dc:creator>
  <cp:lastModifiedBy>Zakharov Oleg, Ing.</cp:lastModifiedBy>
  <dcterms:created xsi:type="dcterms:W3CDTF">2024-06-26T06:15:01Z</dcterms:created>
  <dcterms:modified xsi:type="dcterms:W3CDTF">2024-06-26T06:15:04Z</dcterms:modified>
</cp:coreProperties>
</file>